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donjimih-my.sharepoint.com/personal/admin_donjimih_donjimih_onmicrosoft_com/Documents/Dopisi/AKTUALNO JEDNOSTAVNA NABAVA/2023/JN 48 2023 Sanacija opasnih mjesta/Dokumentacija za nabavu/"/>
    </mc:Choice>
  </mc:AlternateContent>
  <xr:revisionPtr revIDLastSave="0" documentId="8_{693E654A-B91A-4241-9321-D2CC61F1B223}" xr6:coauthVersionLast="47" xr6:coauthVersionMax="47" xr10:uidLastSave="{00000000-0000-0000-0000-000000000000}"/>
  <bookViews>
    <workbookView xWindow="-120" yWindow="-120" windowWidth="29040" windowHeight="15840" activeTab="1" xr2:uid="{00000000-000D-0000-FFFF-FFFF00000000}"/>
  </bookViews>
  <sheets>
    <sheet name="specifikacija" sheetId="1" r:id="rId1"/>
    <sheet name="rekapitulacija" sheetId="4" r:id="rId2"/>
  </sheets>
  <definedNames>
    <definedName name="_xlnm.Print_Titles" localSheetId="0">specifikacija!$2:$2</definedName>
    <definedName name="_xlnm.Print_Area" localSheetId="0">specifikacija!$A$1:$G$88</definedName>
    <definedName name="zadnja_MH" localSheetId="1">rekapitulacija!$A$11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0" i="1" l="1"/>
  <c r="E82" i="1"/>
  <c r="E75" i="1" l="1"/>
  <c r="E74" i="1"/>
  <c r="E73" i="1"/>
  <c r="E67" i="1"/>
  <c r="E66" i="1"/>
  <c r="E65" i="1"/>
  <c r="E62" i="1"/>
  <c r="E60" i="1"/>
  <c r="E59" i="1"/>
  <c r="E58" i="1"/>
  <c r="E57" i="1"/>
  <c r="E56" i="1" l="1"/>
</calcChain>
</file>

<file path=xl/sharedStrings.xml><?xml version="1.0" encoding="utf-8"?>
<sst xmlns="http://schemas.openxmlformats.org/spreadsheetml/2006/main" count="375" uniqueCount="274">
  <si>
    <t>Naručitelj:</t>
  </si>
  <si>
    <t>GRAD DONJI MIHOLJAC, Vukovarska 1, 31540 DONJI MIHOLJAC</t>
  </si>
  <si>
    <t>Predmet:</t>
  </si>
  <si>
    <t>Project ID</t>
  </si>
  <si>
    <t>UGOVOR</t>
  </si>
  <si>
    <t>Opis radova</t>
  </si>
  <si>
    <t>J.M</t>
  </si>
  <si>
    <t>Količina</t>
  </si>
  <si>
    <t>Jedinična cijena</t>
  </si>
  <si>
    <t>0</t>
  </si>
  <si>
    <t/>
  </si>
  <si>
    <t>SVEUKUPNO</t>
  </si>
  <si>
    <t>1</t>
  </si>
  <si>
    <t>PRIPREMNI RADOVI</t>
  </si>
  <si>
    <t>1.1</t>
  </si>
  <si>
    <t>01.06.
00102.</t>
  </si>
  <si>
    <t xml:space="preserve">Projektantski nadzor.  Obračun po broju izlazaka. </t>
  </si>
  <si>
    <t>izlazak</t>
  </si>
  <si>
    <t>1.2</t>
  </si>
  <si>
    <t>01.03.
00090.
200.020</t>
  </si>
  <si>
    <t>1.3</t>
  </si>
  <si>
    <t>11.01.
00201.</t>
  </si>
  <si>
    <t>Vađenje, demontiranje i izmještanje prometnih znakova.  Ovaj rad obuhvaća vađenje i pažljivo demontiranje prometnih znakova radi ponovne montaže, utovar i prijevoz na privremeno odlagalište, utovar i prijevoz do mjesta ugradnje, iskop za temelje, betoniranje temelja i ponovnu montažu istih. Obračun je po komadu demontiranih i ponovno montiranih znakova.  Izvedba, kontrola kakvoće i obračun prema OTU 1-03.2.</t>
  </si>
  <si>
    <t>kom</t>
  </si>
  <si>
    <t>1.4</t>
  </si>
  <si>
    <t>11.01.
00291.
070.010</t>
  </si>
  <si>
    <t>Demontaža postojećeg prometnog znaka sa stupovima i temeljima, s utovarom i prijevozom na mjesto oporabe ili zbrinjavanja.  Obračun po komadu demontiranog znaka. Izvedba, kontrola kakvoće i obračun prema OTU 1-03.2.</t>
  </si>
  <si>
    <t>1.5</t>
  </si>
  <si>
    <t>11.01.
00291.
071.010</t>
  </si>
  <si>
    <t>Demontaža postojećeg prometnog znaka  - stavka obuhvaća demontažu i uklanjanje ploče prometnog znaka bez oštećenja nosača/stupa i temelja, s utovarom i prijevozom na mjesto oporabe ili zbrinjavanja.  Obračun po komadu demontiranog znaka. Izvedba, kontrola kakvoće i obračun prema OTU 1-03.2.</t>
  </si>
  <si>
    <t>2</t>
  </si>
  <si>
    <t>PROMETNI ZNAKOVI</t>
  </si>
  <si>
    <t>2.1</t>
  </si>
  <si>
    <t>09.01.
00099.
030.035</t>
  </si>
  <si>
    <t>Izrada temelja stupa od betona klase C 20/25 s iskopom u materijalu "C" kategorije, oblika krnje piramide čije su stranice donjeg kvadrata 40 cm, gornjeg 30 cm, a visine 70 cm.  Stavka obuhvaća iskop za temelje; dobavu, ugradbu i njegu betona; dobavu i ugradbu ankera i podložnih pločica za pričvršćenje stupa; zatrpavanje temelja; utovar viška materijala u prijevozno sredstvo i prijevoz do mjesta oporabe ili zbrinjavanja, odnosno sav rad, opremu i materijal potreban za potpuno dovršenje stavke.  Obračun je po komadu izvedenih temelja. Izvedba i kontrola kakvoće prema OTU 7-01, 7-01.4 i 9-01.</t>
  </si>
  <si>
    <t>2.2</t>
  </si>
  <si>
    <t>09.01.
00200.
010.010</t>
  </si>
  <si>
    <t>Nabava, prijevoz i postavljanje stupova od FeZn cijevi, Ø 60,3 mm. Stupovi se postavljaju u skladu s projektom prometne opreme i signalizacije, važećim Pravilnikom o prometnim znakovima, opremi i signalizaciji na cestama i važećim hrvatskim normama koje reguliraju to područje. U cijeni je uključena dobava i postava stupova prema projektu, svi prijevozi i prijenosi sa skladištenjem te sav rad i materijal za ugradnju po uvjetima iz projekta. Obračun je po m1 ugrađenih stupova.  Izvedba i kontrola kakvoće prema OTU 9-01.</t>
  </si>
  <si>
    <t>m1</t>
  </si>
  <si>
    <t>2.3</t>
  </si>
  <si>
    <t>09.01.
00600.
070.010</t>
  </si>
  <si>
    <t>Postavljanje prometnog znaka A02 s retroreflektirajućom folijom koeficijenta retrorefleksije razreda RA1, debljine lima 2 mm, 60x60x60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9.01.1.</t>
  </si>
  <si>
    <t>2.4</t>
  </si>
  <si>
    <t>09.01.
00901.
070.010</t>
  </si>
  <si>
    <t>Postavljanje prometnog znaka A05 s retroreflektirajućom folijom koeficijenta retrorefleksije razreda RA1, debljine lima 2 mm, 60x60x60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9.01.1.</t>
  </si>
  <si>
    <t>2.5</t>
  </si>
  <si>
    <t>09.01.
00902.
070.010</t>
  </si>
  <si>
    <t>Postavljanje prometnog znaka A05-1 s retroreflektirajućom folijom koeficijenta retrorefleksije razreda RA1, debljine lima 2 mm, 60x60x60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9.01.1.</t>
  </si>
  <si>
    <t>2.6</t>
  </si>
  <si>
    <t>09.01.
01601.
070.010</t>
  </si>
  <si>
    <t>Postavljanje prometnog znaka A12 s retroreflektirajućom folijom koeficijenta retrorefleksije razreda RA1, debljine lima 2 mm, 60x60x60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9.01.1.</t>
  </si>
  <si>
    <t>2.7</t>
  </si>
  <si>
    <t>09.01.
05500.
040.010</t>
  </si>
  <si>
    <t>Postavljanje prometnog znaka B01 s retroreflektirajućom folijom koeficijenta retrorefleksije razreda RA2, debljine lima 2 mm, 60x60x60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9.01.2.</t>
  </si>
  <si>
    <t>2.8</t>
  </si>
  <si>
    <t>09.01.
05600.
040.020</t>
  </si>
  <si>
    <t>Postavljanje prometnog znaka B02 s retroreflektirajućom folijom koeficijenta retrorefleksije razreda RA2, debljine lima 2 mm, Ø 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9.01.2.</t>
  </si>
  <si>
    <t>2.9</t>
  </si>
  <si>
    <t>09.01.
05800.
070.020</t>
  </si>
  <si>
    <t>Postavljanje prometnog znaka B04 s retroreflektirajućom folijom koeficijenta retrorefleksije razreda RA1, debljine lima 2 mm, Ø 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9.01.2.</t>
  </si>
  <si>
    <t>2.10</t>
  </si>
  <si>
    <t>09.01.
05901.
070.020</t>
  </si>
  <si>
    <t>Postavljanje prometnog znaka B05 s retroreflektirajućom folijom koeficijenta retrorefleksije razreda RA1, debljine lima 2 mm, Ø 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9.01.2.</t>
  </si>
  <si>
    <t>2.11</t>
  </si>
  <si>
    <t>09.01.
06201.
070.020</t>
  </si>
  <si>
    <t>Postavljanje prometnog znaka B08 s retroreflektirajućom folijom koeficijenta retrorefleksije razreda RA1, debljine lima 2 mm, Ø 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9.01.2.</t>
  </si>
  <si>
    <t>2.12</t>
  </si>
  <si>
    <t>09.01.
08501.
070.020</t>
  </si>
  <si>
    <t>Postavljanje prometnog znaka B31 s retroreflektirajućom folijom koeficijenta retrorefleksije razreda RA1, debljine lima 2 mm, Ø 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9.01.2.</t>
  </si>
  <si>
    <t>2.13</t>
  </si>
  <si>
    <t>09.01.
09903.
090.020</t>
  </si>
  <si>
    <t>Postavljanje prometnog znaka B45-2 s retroreflektirajućom folijom koeficijenta retrorefleksije razreda RA2, debljine lima 2 mm, Ø 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9.01.2.</t>
  </si>
  <si>
    <t>2.14</t>
  </si>
  <si>
    <t>09.01.
11700.
070.020</t>
  </si>
  <si>
    <t>Postavljanje prometnog znaka C01 s retroreflektirajućom folijom koeficijenta retrorefleksije razreda RA1, debljine lima 2 mm, 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9.01.3.</t>
  </si>
  <si>
    <t>2.15</t>
  </si>
  <si>
    <t>09.01.
11800.
040.020</t>
  </si>
  <si>
    <t>Postavljanje prometnog znaka C02 s retroreflektirajućom folijom koeficijenta retrorefleksije razreda RA2, debljine lima 2 mm, 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9.01.3.</t>
  </si>
  <si>
    <t>2.16</t>
  </si>
  <si>
    <t>09.01.
12101.
070.020</t>
  </si>
  <si>
    <t>Postavljanje prometnog znaka C05 s retroreflektirajućom folijom koeficijenta retrorefleksije razreda RA1, debljine lima 2 mm, 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9.01.3.</t>
  </si>
  <si>
    <t>2.17</t>
  </si>
  <si>
    <t>09.01.
12102.
070.010</t>
  </si>
  <si>
    <t>Postavljanje prometnog znaka C05-1 s retroreflektirajućom folijom koeficijenta retrorefleksije razreda RA1, debljine lima 2 mm, 100x25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9.01.3.</t>
  </si>
  <si>
    <t>2.18</t>
  </si>
  <si>
    <t>09.01.
12201.
070.020</t>
  </si>
  <si>
    <t>Postavljanje prometnog znaka C06 s retroreflektirajućom folijom koeficijenta retrorefleksije razreda RA1, debljine lima 2 mm, 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9.01.3.</t>
  </si>
  <si>
    <t>2.19</t>
  </si>
  <si>
    <t>09.01.
12401.
040.020</t>
  </si>
  <si>
    <t>Postavljanje prometnog znaka C08 s retroreflektirajućom folijom koeficijenta retrorefleksije razreda RA2, debljine lima 2 mm, 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9.01.3.</t>
  </si>
  <si>
    <t>2.20</t>
  </si>
  <si>
    <t>09.01.
12501.
070.020</t>
  </si>
  <si>
    <t>Postavljanje prometnog znaka C09 s retroreflektirajućom folijom koeficijenta retrorefleksije razreda RA1, debljine lima 2 mm, Ø 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9.01.3.</t>
  </si>
  <si>
    <t>2.21</t>
  </si>
  <si>
    <t>09.01.
13801.
070.020</t>
  </si>
  <si>
    <t>Postavljanje prometnog znaka C22 s retroreflektirajućom folijom koeficijenta retrorefleksije razreda RA1, debljine lima 2 mm, 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9.01.3.</t>
  </si>
  <si>
    <t>2.22</t>
  </si>
  <si>
    <t>09.01.
15501.
070.020</t>
  </si>
  <si>
    <t>Postavljanje prometnog znaka C39 s retroreflektirajućom folijom koeficijenta retrorefleksije razreda RA1, debljine lima 2 mm, 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9.01.3.</t>
  </si>
  <si>
    <t>2.23</t>
  </si>
  <si>
    <t>09.01.
19901.
070.020</t>
  </si>
  <si>
    <t>Postavljanje prometnog znaka C83 s retroreflektirajućom folijom koeficijenta retrorefleksije razreda RA1, debljine lima 2 mm, 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9.01.3.</t>
  </si>
  <si>
    <t>2.24</t>
  </si>
  <si>
    <t>09.01.
25802.
005</t>
  </si>
  <si>
    <t>2.25</t>
  </si>
  <si>
    <t>09.01.
26700.
090.020</t>
  </si>
  <si>
    <t>Postavljanje prometnog znaka E01 s retroreflektirajućom folijom koeficijenta retrorefleksije razreda RA2, debljine lima 2 mm, 60x30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t>
  </si>
  <si>
    <t>2.26</t>
  </si>
  <si>
    <t>09.01.
26700.
070.020</t>
  </si>
  <si>
    <t>Postavljanje prometnog znaka E01 s retroreflektirajućom folijom koeficijenta retrorefleksije razreda RA1, debljine lima 2 mm, 60x30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t>
  </si>
  <si>
    <t>2.27</t>
  </si>
  <si>
    <t>09.01.
26730.
090.010</t>
  </si>
  <si>
    <t>Postavljanje prometnog znaka E02-1 s retroreflektirajućom folijom koeficijenta retrorefleksije razreda RA2, debljine lima 2 mm, 60x40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t>
  </si>
  <si>
    <t>2.28</t>
  </si>
  <si>
    <t>09.01.
27301.
070.010</t>
  </si>
  <si>
    <t>Postavljanje prometnog znaka E05 s retroreflektirajućom folijom koeficijenta retrorefleksije razreda RA1, debljine lima 2 mm, 60x40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t>
  </si>
  <si>
    <t>2.29</t>
  </si>
  <si>
    <t>09.01.
28304.
070.020</t>
  </si>
  <si>
    <t>Postavljanje prometnog znaka E09-4 s retroreflektirajućom folijom koeficijenta retrorefleksije razreda RA1, debljine lima 2 mm, 30x60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t>
  </si>
  <si>
    <t>2.30</t>
  </si>
  <si>
    <t>09.01.
29701.
070.020</t>
  </si>
  <si>
    <t>Postavljanje prometnog znaka E11 s retroreflektirajućom folijom koeficijenta retrorefleksije razreda RA1, debljine lima 2 mm, 60x30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t>
  </si>
  <si>
    <t>2.31</t>
  </si>
  <si>
    <t>09.01.
30101.
070.020</t>
  </si>
  <si>
    <t>Postavljanje prometnog znaka E14 s retroreflektirajućom folijom koeficijenta retrorefleksije razreda RA1, debljine lima 2 mm, 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t>
  </si>
  <si>
    <t>2.32</t>
  </si>
  <si>
    <t>09.01.
30102.
090.020</t>
  </si>
  <si>
    <t>Postavljanje prometnog znaka E14-1 s retroreflektirajućom folijom koeficijenta retrorefleksije razreda RA2, debljine lima 2 mm, 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t>
  </si>
  <si>
    <t>3</t>
  </si>
  <si>
    <t>PROMETNA OPREMA</t>
  </si>
  <si>
    <t>3.1</t>
  </si>
  <si>
    <t>09.03.
00601.
010</t>
  </si>
  <si>
    <t xml:space="preserve">Nabava, prijevoz i ugradnja ploče za označavanje prometnog otoka (K05) veličine 30x100 cm. Ploče se ugrađuju prema elaboratu prometne opreme i signalizacije, a u skladu s važećim Pravilnikom o prometnim znakovima, opremi i signalizaciji na cestama i važećim hrvatskim normama koje reguliraju to područje. U cijenu je uključen sav rad, oprema i materijal potreban za potpuno dovršenje stavke. Obračun je po komadu ugrađene ploče. Ploča mora biti izvedena s koeficijentom retrorefleksije razreda RA3. </t>
  </si>
  <si>
    <t>3.2</t>
  </si>
  <si>
    <t>09.03.
01201.
010</t>
  </si>
  <si>
    <t xml:space="preserve">Nabava, prijevoz i ugradnja ploče za označavanje zavoja na cesti (K10)  veličine 150x50 cm. Ploče se ugrađuju prema prometnom elaboratu, a u skladu s važećim zakonskim i podzakonskim aktima iz područja cestovnog prometa te hrvatskim normama koje reguliraju to područje.  U cijenu je uključen sav rad, oprema i materijal potreban za potpuno dovršenje stavke. Obračun je po komadu ugrađene ploče. Ploča mora biti izvedena s koeficijentom retrorefleksije najmanje razreda RA2. </t>
  </si>
  <si>
    <t>3.3</t>
  </si>
  <si>
    <t>09.03.
01210.
010</t>
  </si>
  <si>
    <t xml:space="preserve">Nabava, prijevoz i ugradnja ploče za označavanje zavoja na cesti (K10-1)  veličine 50x50 cm. Ploče se ugrađuju prema prometnom elaboratu, a u skladu s važećim zakonskim i podzakonskim aktima iz područja cestovnog prometa te hrvatskim normama koje reguliraju to područje.  U cijenu je uključen sav rad, oprema i materijal potreban za potpuno dovršenje stavke. Obračun je po komadu ugrađene ploče. Ploča mora biti izvedena s koeficijentom retrorefleksije najmanje razreda RA2. </t>
  </si>
  <si>
    <t>3.4</t>
  </si>
  <si>
    <t>09.03.
01421.
010</t>
  </si>
  <si>
    <t xml:space="preserve">Postavljanje ploče (bočne) zapreke (K12-2) veličine 25x100 cm. Ploče se ugrađuju prema prometnom elaboratu, a u skladu s važećim zakonskim i podzakonskim aktima iz područja cestovnog prometa te hrvatskim normama koje reguliraju to područje.  Jedinična cijena obuhvaća nabavu, prijevoz i montažu te sav ostali rad i materijal potreban za montažu po uvjetima iz projekta. Obračun je po komadu postavljene ploče. Površina ploče mora biti izvedena s koeficijentom retrorefleksije razreda RA3. </t>
  </si>
  <si>
    <t>3.5</t>
  </si>
  <si>
    <t>09.03.
01426.
010</t>
  </si>
  <si>
    <t xml:space="preserve">Postavljanje ploče (bočne) zapreke (K12-3) veličine 25x100 cm. Ploče se ugrađuju prema prometnom elaboratu, a u skladu s važećim zakonskim i podzakonskim aktima iz područja cestovnog prometa te hrvatskim normama koje reguliraju to područje.  Jedinična cijena obuhvaća nabavu, prijevoz i montažu te sav ostali rad i materijal potreban za montažu po uvjetima iz projekta. Obračun je po komadu postavljene ploče. Površina ploče mora biti izvedena s koeficijentom retrorefleksije razreda RA3. </t>
  </si>
  <si>
    <t>3.6</t>
  </si>
  <si>
    <t>09.12.
33101.
020</t>
  </si>
  <si>
    <t xml:space="preserve">Postavljanje branika za označavanje zapreka (K14) veličine 150x50 cm. Branici se postavljaju prema elaboratu privremene regulacije prometa, a u skladu s važećim Pravilnikom o prometnim znakovima, signalizaciji i opremi na cestama te važećim hrvatskim normama koje reguliraju to područje.   Jedinična cijena obuhvaća najam (ostaje u vlasništvu izvoditelja), prijevoz (dovoz i odvoz), montažu (postavljanje) i demontažu, održavanje uslijed rušenja ili oštećenja tijekom izvođenja radova te sav ostali rad i materijal potreban za montažu po uvjetima iz projekta. Obračun je po komadu postavljenog branika. </t>
  </si>
  <si>
    <t>3.7</t>
  </si>
  <si>
    <t>09.12.
33201.
020</t>
  </si>
  <si>
    <t xml:space="preserve">Postavljanje branika za označavanje zapreka (K14-1) veličine 150x50 cm. Branici se postavljaju prema  elaboratu privremene regulacije prometa, a u skladu s važećim Pravilnikom o prometnim znakovima, signalizaciji i opremi na cestama te važećim hrvatskim normama koje reguliraju to područje.   Jedinična cijena obuhvaća najam (ostaje u vlasništvu izvoditelja), prijevoz (dovoz i odvoz), montažu (postavljanje) i demontažu, održavanje uslijed rušenja ili oštećenja tijekom izvođenja radova te sav ostali rad i materijal potreban za montažu po uvjetima iz projekta. Obračun je po komadu postavljenog branika. </t>
  </si>
  <si>
    <t>3.8</t>
  </si>
  <si>
    <t>09.07.
00401.
150.010</t>
  </si>
  <si>
    <t xml:space="preserve">Optička bijela crta upozorenja (K32), bijele boje, s retroreflektivnim zrncima klase II Tip I, izvedene bojom, minimalne debljine suhog sloja 220 μm, minimalnih karakteristika Q3, R5, RW3, B3, pojačane otpornosti na klizanje (SRT&gt;60), početne brzine (xx km/h)-konačne brzine (xx km/h). Postavljaju se prema prometnom elaboratu, a u skladu s važećim zakonskim i podzakonskim aktima iz područja cestovnog prometa te hrvatskim normama koje reguliraju to područje.  U cijenu ulazi sav rad, materijal, prijevoz i sve ostalo što je potrebno za potpuni dovršetak posla uključujući potrebna ispitivanja kakvoće materijala i rada. Obračun je po komadu elemenata za smirivanje prometa. </t>
  </si>
  <si>
    <t>3.9</t>
  </si>
  <si>
    <t>09.07.
00701.
010.010</t>
  </si>
  <si>
    <t>3.10</t>
  </si>
  <si>
    <t>09.03.
00110.
010.020</t>
  </si>
  <si>
    <t xml:space="preserve">Nabava, prijevoz i ugradnja fleksibilnih stupića s poliuretanskom jezgrom sive boje, visine 100 cm. Fleksibilni stupići s poliuretanskom jezgrom imaju dva reda retroreflektirajuće folije bijele boje najmanje klase 3. Na vrhu i podnožju stupića su retroreflektirajući kristali koeficijenta retrorefleksije razreda RA3, bijele boje, ø 8 cm. Stupići se ugrađuju prometnom elaboratu, a u skladu s važećim zakonskim i podzakonskim aktima iz područja cestovnog prometa te hrvatskim normama koje reguliraju to područje. U cijenu je uključen sav rad, oprema i materijal potreban za potpuno dovršenje stavke. Obračun je po komadu postavljenih stupića. </t>
  </si>
  <si>
    <t>4</t>
  </si>
  <si>
    <t>OZNAKE NA KOLNIKU I DRUGIM POVRŠINAMA</t>
  </si>
  <si>
    <t>4.1</t>
  </si>
  <si>
    <t>09.02.
00101.
010.510</t>
  </si>
  <si>
    <t>4.2</t>
  </si>
  <si>
    <t>09.02.
00101.
010.500</t>
  </si>
  <si>
    <t>4.3</t>
  </si>
  <si>
    <t>09.02.
00101.
020.510</t>
  </si>
  <si>
    <t>4.4</t>
  </si>
  <si>
    <t>09.02.
00101.
020.500</t>
  </si>
  <si>
    <t>4.5</t>
  </si>
  <si>
    <t>09.02.
00101.
050.510</t>
  </si>
  <si>
    <t>4.6</t>
  </si>
  <si>
    <t>09.02.
00101.
030.510</t>
  </si>
  <si>
    <t>4.7</t>
  </si>
  <si>
    <t>09.02.
00101.
030.500</t>
  </si>
  <si>
    <t>4.8</t>
  </si>
  <si>
    <t>09.02.
00500.
110.540</t>
  </si>
  <si>
    <t>Izrada crte vodilje bijele boje široke isprekidane, punog/praznog polja 1/1 m, širine 30 cm, Tip I, izvedene bojom, minimalne debljine suhog sloja 220 μm, minimalnih karakteristika Q3, R4,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9-02.1.</t>
  </si>
  <si>
    <t>4.9</t>
  </si>
  <si>
    <t>09.02.
01101.
420</t>
  </si>
  <si>
    <t>Izrada pune crte za zaustavljanje (H14) bijele boje širine 50 cm, Tip II, izvedene bojom, minimalne debljine suhog sloja 330 μm, minimalnih karakteristika Q3, R5, RW3,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9-02.2.</t>
  </si>
  <si>
    <t>4.10</t>
  </si>
  <si>
    <t>09.02.
01199.
420</t>
  </si>
  <si>
    <t>Izrada isprekidane crte za zaustavljanje (H15) bijele boje širine 50 cm, Tip II, izvedene bojom, minimalne debljine suhog sloja 330 μm, minimalnih karakteristika Q3, R5, RW3,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9-02.2.</t>
  </si>
  <si>
    <t>4.11</t>
  </si>
  <si>
    <t>09.02.
01801.
460.020</t>
  </si>
  <si>
    <t>4.12</t>
  </si>
  <si>
    <t>09.02.
02102.
150.010</t>
  </si>
  <si>
    <t>Izrada strelica za označavanje jednog smjera bijele boje (H22) Tip I, izvedene bojom, minimalne debljine suhog sloja 220 μm, minimalnih karakteristika Q3, R5, RW3, B3, pojačane otpornosti na klizanje (SRT&gt;60), dužine 5,0 m.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komadu izvedenih oznaka. Izvedba, kontrola kakvoće i obračun prema OTU 9-02 i 9-02.3.</t>
  </si>
  <si>
    <t>4.13</t>
  </si>
  <si>
    <t>09.02.
02103.
150.010</t>
  </si>
  <si>
    <t>Izrada strelica za označavanje jednog smjera bijele boje - LIJEVO (H23) Tip I, izvedene bojom, minimalne debljine suhog sloja 220 μm, minimalnih karakteristika Q3, R5, RW3, B3, pojačane otpornosti na klizanje (SRT&gt;60), dužine 5,0 m.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komadu izvedenih oznaka. Izvedba, kontrola kakvoće i obračun prema OTU 9-02 i 9-02.3.</t>
  </si>
  <si>
    <t>4.14</t>
  </si>
  <si>
    <t>09.02.
02302.
150.010</t>
  </si>
  <si>
    <t>Izrada strelica za označavanje dva smjera bijele boje - RAVNO i LIJEVO (H28) Tip I, izvedene bojom, minimalne debljine suhog sloja 220 μm, minimalnih karakteristika Q3, R5, RW3, B3, pojačane otpornosti na klizanje (SRT&gt;60), dužine 5,0 m.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komadu izvedenih oznaka. Izvedba, kontrola kakvoće i obračun prema OTU 9-02 i 9-02.3.</t>
  </si>
  <si>
    <t>4.15</t>
  </si>
  <si>
    <t>09.02.
02303.
150.010</t>
  </si>
  <si>
    <t>Izrada strelica za označavanje dva smjera bijele boje - RAVNO i DESNO (H29) Tip I, izvedene bojom, minimalne debljine suhog sloja 220 μm, minimalnih karakteristika Q3, R5, RW3, B3, pojačane otpornosti na klizanje (SRT&gt;60), dužine 5,0 m.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komadu izvedenih oznaka. Izvedba, kontrola kakvoće i obračun prema OTU 9-02 i 9-02.3.</t>
  </si>
  <si>
    <t>4.16</t>
  </si>
  <si>
    <t>09.02.
02304.
150.010</t>
  </si>
  <si>
    <t>Izrada strelica za označavanje dva smjera bijele boje - LIJEVO i DESNO (H30) Tip I, izvedene bojom, minimalne debljine suhog sloja 220 μm, minimalnih karakteristika Q3, R5, RW3, B3, pojačane otpornosti na klizanje (SRT&gt;60), dužine 5,0 m.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komadu izvedenih oznaka. Izvedba, kontrola kakvoće i obračun prema OTU 9-02 i 9-02.3.</t>
  </si>
  <si>
    <t>4.17</t>
  </si>
  <si>
    <t>09.02.
03601.
150</t>
  </si>
  <si>
    <t>4.18</t>
  </si>
  <si>
    <t>09.02.
03801.
150</t>
  </si>
  <si>
    <t>4.19</t>
  </si>
  <si>
    <t>09.02.
03802.
150</t>
  </si>
  <si>
    <t>4.20</t>
  </si>
  <si>
    <t>09.02.
06301.
150</t>
  </si>
  <si>
    <t>Izrada prometnih površina za posebne namjene-zabranjeno zaustavljanje i parkiranje (H51) žute boje Tip I, izvedene bojom, minimalne debljine suhog sloja 220 μm, minimalnih karakteristika Q3, R5, RW3, B3, pojačane otpornosti na klizanje (SRT&gt;60).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9-02.3.</t>
  </si>
  <si>
    <t>4.21</t>
  </si>
  <si>
    <t>09.02.
06401.
150</t>
  </si>
  <si>
    <t>4.22</t>
  </si>
  <si>
    <t>09.02.
06901.
150</t>
  </si>
  <si>
    <t>4.23</t>
  </si>
  <si>
    <t>09.02.
06198.
150</t>
  </si>
  <si>
    <t>Izrada prometnih površina za posebne namjene - mjesta namijenjena isključivo osobama s inveliditetom (H57) žute boje Tip I, izvedene bojom, minimalne debljine suhog sloja 220 μm, minimalnih karakteristika Q3, R5, RW3, B3, pojačane otpornosti na klizanje (SRT&gt;60).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kompletu izvedenih oznaka.  Izvedba, kontrola kakvoće i obračun prema OTU 9-02 i 9-02.3.</t>
  </si>
  <si>
    <t>komplet</t>
  </si>
  <si>
    <t>4.24</t>
  </si>
  <si>
    <t>09.02.
06197.
150</t>
  </si>
  <si>
    <t>Izrada prometnih površina za posebne namjene - mjesta namijenjena isključivo osobama s inveliditetom (H57-1) žute boje Tip I, izvedene bojom, minimalne debljine suhog sloja 220 μm, minimalnih karakteristika Q3, R5, RW3, B3, pojačane otpornosti na klizanje (SRT&gt;60).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kompletu izvedenih oznaka.  Izvedba, kontrola kakvoće i obračun prema OTU 9-02 i 9-02.3.</t>
  </si>
  <si>
    <t>4.25</t>
  </si>
  <si>
    <t>09.02.
06201.
150</t>
  </si>
  <si>
    <t>4.26</t>
  </si>
  <si>
    <t>4.27</t>
  </si>
  <si>
    <t>09.02.
06601.
110</t>
  </si>
  <si>
    <t>4.28</t>
  </si>
  <si>
    <t>09.02.
04401.
150.010</t>
  </si>
  <si>
    <t>Izrada natpisa "STOP" (H63) bijele boje Tip I, izvedene bojom, minimalne debljine suhog sloja 220 μm, minimalnih karakteristika Q3, R5, RW3, B3, pojačane otpornosti na klizanje (SRT&gt;60), visine slova 1,6 m.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komadu izvedenih oznaka. Izvedba, kontrola kakvoće i obračun prema OTU 9-02 i 9-02.3.</t>
  </si>
  <si>
    <t>4.29</t>
  </si>
  <si>
    <t>09.02.
05001.
150</t>
  </si>
  <si>
    <t>4.30</t>
  </si>
  <si>
    <t>4.31</t>
  </si>
  <si>
    <t>09.02.
05091.
150</t>
  </si>
  <si>
    <t>4.32</t>
  </si>
  <si>
    <t>09.02.
05305.
150</t>
  </si>
  <si>
    <t>4.33</t>
  </si>
  <si>
    <t>Izrada prometnih površina za posebne namjene-mjesta namijenjena isključivo osobama s invaliditetom (H57-2) žute boje Tip I, izvedene bojom, minimalne debljine suhog sloja 220 μm, minimalnih karakteristika Q3, R5, RW3, B3, pojačane otpornosti na klizanje (SRT&gt;60).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kompletu izvedenih oznaka. Izvedba, kontrola kakvoće i obračun prema OTU 9-02 i 9-02.3.</t>
  </si>
  <si>
    <t>Izrada prometnih površina za posebne namjene-zabranjeno zaustavljanje i parkiranje ("X") žute boje Tip I, izvedene bojom, minimalne debljine suhog sloja 220 μm, minimalnih karakteristika Q3, R5, RW3, B3, pojačane otpornosti na klizanje (SRT&gt;60).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9-02.3.</t>
  </si>
  <si>
    <t>Izrada-obilježavanje naprava za smirivanje prometa-umjetne izbočine na kolniku  (H55 žuto-crne boje) Tip I, izvedene bojom, minimalne debljine suhog sloja 220 μm, minimalnih karakteristika Q3, R5, RW3, B3, pojačane otpornosti na klizanje (SRT&gt;60).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9-02.3.</t>
  </si>
  <si>
    <t>Izrada razdjelne ili rubne crte bijele boje (H01) pune, širine 10 cm, Tip I, izvedene bojom, minimalne debljine suhog sloja 220 μm, minimalnih karakteristika Q3, R4,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9-02.1.</t>
  </si>
  <si>
    <t>Izrada razdjelne ili rubne crte bijele boje (H01) isprekidane, punog/praznog polja 1/1 m, širine 12 cm, Tip I, izvedene bojom, minimalne debljine suhog sloja 220 μm, minimalnih karakteristika Q3, R4,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9-02.1.</t>
  </si>
  <si>
    <t>Izrada razdjelne ili rubne crte bijele boje (H01) isprekidane, punog/praznog polja 1/1 m, širine 10 cm, Tip I, izvedene bojom, minimalne debljine suhog sloja 220 μm, minimalnih karakteristika Q3, R4,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9-02.1.</t>
  </si>
  <si>
    <t>Izrada razdjelne ili rubne crte bijele boje (H01) isprekidane, punog/praznog polja 5/5 m, širine 12 cm, Tip I, izvedene bojom, minimalne debljine suhog sloja 220 μm, minimalnih karakteristika Q3, R4,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9-02.1.</t>
  </si>
  <si>
    <t>Izrada razdjelne ili rubne crte bijele boje (H01) isprekidane, punog/praznog polja 3/3 m, širine 12 cm, Tip I, izvedene bojom, minimalne debljine suhog sloja 220 μm, minimalnih karakteristika Q3, R4,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9-02.1.</t>
  </si>
  <si>
    <t>Izrada razdjelne ili rubne crte bijele boje (H01) isprekidane, punog/praznog polja 3/3 m, širine 10 cm, Tip I, izvedene bojom, minimalne debljine suhog sloja 220 μm, minimalnih karakteristika Q3, R4,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9-02.1.</t>
  </si>
  <si>
    <t>Izrada razdjelne ili rubne crte bijele boje (H01) pune, širine 12 cm, Tip I, izvedene bojom, minimalne debljine suhog sloja 220 μm, minimalnih karakteristika Q3, R4,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9-02.1.</t>
  </si>
  <si>
    <t>Izrada-obilježavanje mjesta za parkiranje-uzdužno (H61) ili okomito (H61-1) bijele boje Tip I, izvedene bojom, minimalne debljine suhog sloja 220 μm, minimalnih karakteristika Q3, R5, RW3,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9-02.3.</t>
  </si>
  <si>
    <t>Izrada natpisa "50 m" u svemu kao i za H63, bijele boje Tip I, izvedene bojom, minimalne debljine suhog sloja 220 μm, minimalnih karakteristika Q3, R5, RW3, B3, pojačane otpornosti na klizanje (SRT&gt;60).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komadu izvedenih oznaka. Izvedba, kontrola kakvoće i obračun prema OTU 9-02 i 9-02.3.</t>
  </si>
  <si>
    <t>Izrada natpisa "100 m" u svemu kao i za H63, bijele boje Tip I, izvedene bojom, minimalne debljine suhog sloja 220 μm, minimalnih karakteristika Q3, R5, RW3, B3, pojačane otpornosti na klizanje (SRT&gt;60).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komadu izvedenih oznaka. Izvedba, kontrola kakvoće i obračun prema OTU 9-02 i 9-02.3.</t>
  </si>
  <si>
    <t>Izrada natpisa-umetnuti prometni znak A02 prema elaboratu (H73) Tip I, izvedene bojom, minimalne debljine suhog sloja 220 μm, minimalnih karakteristika Q3, R5, RW3, B3, pojačane otpornosti na klizanje (SRT&gt;60).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komadu izvedenih oznaka. Izvedba, kontrola kakvoće i obračun prema OTU 9-02 i 9-02.3.</t>
  </si>
  <si>
    <t>Izrada natpisa (H76) bijele boje Tip I, izvedene bojom, minimalne debljine suhog sloja 220 μm, minimalnih karakteristika Q3, R5, RW3, B3, pojačane otpornosti na klizanje (SRT&gt;60). Oznake na kolniku izvode se prema prometnom elaboratu. U cijenu ulazi sav rad, materijal prijevoz i sve ostalo što je potrebno za potpuni dovršetak posla uključujući potrebna ispitivanja kakvoće materijala i rada. Obračun je po komadu izvedenih oznaka. Izvedba, kontrola kakvoće i obračun prema OTU 9-02 i 9-02.3.</t>
  </si>
  <si>
    <t>1.6</t>
  </si>
  <si>
    <t>11.01.02101.</t>
  </si>
  <si>
    <t>01.02.00150.100.</t>
  </si>
  <si>
    <t>Projektant:</t>
  </si>
  <si>
    <t>Ivan Molnar, dipl. ing. prom.</t>
  </si>
  <si>
    <r>
      <t>m</t>
    </r>
    <r>
      <rPr>
        <vertAlign val="superscript"/>
        <sz val="9"/>
        <rFont val="Calibri"/>
        <family val="2"/>
        <charset val="238"/>
      </rPr>
      <t>2</t>
    </r>
  </si>
  <si>
    <r>
      <t>Uklanjanje grmlja, šiblja i drveća do Ø 10 cm stavka obuhvaća sječenje šiblja i stabala svih dimenzija, odsijecanje granja, rezanje stabala i debelih grana na dužine pogodne za prijevoz, vađenje korijenja šiblja te starih panjeva i panjeva novo posječenih stabala, uključujući utovar i prijevoz na mjesto oporabe ili zbrinjavanja.  Obračun je po m</t>
    </r>
    <r>
      <rPr>
        <vertAlign val="superscript"/>
        <sz val="9"/>
        <rFont val="Calibri"/>
        <family val="2"/>
        <charset val="238"/>
      </rPr>
      <t>2</t>
    </r>
    <r>
      <rPr>
        <sz val="9"/>
        <rFont val="Calibri"/>
        <family val="2"/>
        <charset val="238"/>
      </rPr>
      <t xml:space="preserve"> očišćene zarasle površine. Izvedba, kontrola kakvoće i obračun prema OTU 1-03.1.</t>
    </r>
  </si>
  <si>
    <r>
      <t>Uklanjanje postojeće horizontalne signalizacije - demarkiranje vodom pod visokim pritiskom.  Obračun je po m</t>
    </r>
    <r>
      <rPr>
        <vertAlign val="superscript"/>
        <sz val="9"/>
        <rFont val="Calibri"/>
        <family val="2"/>
        <charset val="238"/>
      </rPr>
      <t>2</t>
    </r>
    <r>
      <rPr>
        <sz val="9"/>
        <rFont val="Calibri"/>
        <family val="2"/>
        <charset val="238"/>
      </rPr>
      <t xml:space="preserve"> stvarno uklonjene horizontalne signalizacije. </t>
    </r>
  </si>
  <si>
    <r>
      <t>Postavljanje prometnog znaka D05 s retroreflektirajućom folijom koeficijenta retrorefleksije razreda RA1.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m</t>
    </r>
    <r>
      <rPr>
        <vertAlign val="superscript"/>
        <sz val="9"/>
        <rFont val="Calibri"/>
        <family val="2"/>
        <charset val="238"/>
      </rPr>
      <t>2</t>
    </r>
    <r>
      <rPr>
        <sz val="9"/>
        <rFont val="Calibri"/>
        <family val="2"/>
        <charset val="238"/>
      </rPr>
      <t>. Podloga prometnog znaka izrađuje se od aluminijskog lima sa dvostruko povijenim rubom. Izvedba i kontrola kakvoće prema OTU 9.01.</t>
    </r>
  </si>
  <si>
    <r>
      <t>Izrada pješačkog prijelaza (H19) bijele boje Tip I, izvedene bojom, minimalne debljine suhog sloja 220 μm, minimalnih karakteristika Q3, R5, RW3, B3, pojačane otpornosti na klizanje (SRT&gt;60), širine 4,0 m, širine trake, puno/prazno polje 0,5/0,5 m.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t>
    </r>
    <r>
      <rPr>
        <vertAlign val="superscript"/>
        <sz val="9"/>
        <rFont val="Calibri"/>
        <family val="2"/>
        <charset val="238"/>
      </rPr>
      <t>2</t>
    </r>
    <r>
      <rPr>
        <sz val="9"/>
        <rFont val="Calibri"/>
        <family val="2"/>
        <charset val="238"/>
      </rPr>
      <t xml:space="preserve"> izvedenih oznaka. Izvedba, kontrola kakvoće i obračun prema OTU 9-02 i 9-02.2.</t>
    </r>
  </si>
  <si>
    <r>
      <t>Izrada polja za usmjeravanje prometa ispred otoka za razdvajanje prometnih tokova (H47) bijele boje Tip I, izvedene bojom, minimalne debljine suhog sloja 220 μm, minimalnih karakteristika Q3, R5, RW3, B3, pojačane otpornosti na klizanje (SRT&gt;60).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t>
    </r>
    <r>
      <rPr>
        <vertAlign val="superscript"/>
        <sz val="9"/>
        <rFont val="Calibri"/>
        <family val="2"/>
        <charset val="238"/>
      </rPr>
      <t>2</t>
    </r>
    <r>
      <rPr>
        <sz val="9"/>
        <rFont val="Calibri"/>
        <family val="2"/>
        <charset val="238"/>
      </rPr>
      <t xml:space="preserve"> izvedenih oznaka. Izvedba, kontrola kakvoće i obračun prema OTU 9-02 i 9-02.3.</t>
    </r>
  </si>
  <si>
    <r>
      <t>Izrada polja za usmjeravanje prometa ispred otoka za razdvajanje prometnih tokova (H47-2) bijele boje Tip I, izvedene bojom, minimalne debljine suhog sloja 220 μm, minimalnih karakteristika Q3, R5, RW3, B3, pojačane otpornosti na klizanje (SRT&gt;60).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t>
    </r>
    <r>
      <rPr>
        <vertAlign val="superscript"/>
        <sz val="9"/>
        <rFont val="Calibri"/>
        <family val="2"/>
        <charset val="238"/>
      </rPr>
      <t>2</t>
    </r>
    <r>
      <rPr>
        <sz val="9"/>
        <rFont val="Calibri"/>
        <family val="2"/>
        <charset val="238"/>
      </rPr>
      <t xml:space="preserve"> izvedenih oznaka. Izvedba, kontrola kakvoće i obračun prema OTU 9-02 i 9-02.3.</t>
    </r>
  </si>
  <si>
    <r>
      <t>Izrada polja za usmjeravanje prometa ispred otoka za razdvajanje prometnih tokova (H47-3) bijele boje Tip I, izvedene bojom, minimalne debljine suhog sloja 220 μm, minimalnih karakteristika Q3, R5, RW3, B3, pojačane otpornosti na klizanje (SRT&gt;60).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t>
    </r>
    <r>
      <rPr>
        <vertAlign val="superscript"/>
        <sz val="9"/>
        <rFont val="Calibri"/>
        <family val="2"/>
        <charset val="238"/>
      </rPr>
      <t>2</t>
    </r>
    <r>
      <rPr>
        <sz val="9"/>
        <rFont val="Calibri"/>
        <family val="2"/>
        <charset val="238"/>
      </rPr>
      <t xml:space="preserve"> izvedenih oznaka. Izvedba, kontrola kakvoće i obračun prema OTU 9-02 i 9-02.3.</t>
    </r>
  </si>
  <si>
    <t>Izrada-obilježavanje mjesta za parkiranje za električna vozila (H59) zelene boje Tip I, izvedene bojom, minimalne debljine suhog sloja 220 μm, minimalnih karakteristika Q3, R5, RW3,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kompletu izvedenih oznaka. Izvedba, kontrola kakvoće i obračun prema OTU 9-02 i 9-02.3.</t>
  </si>
  <si>
    <t>Iskolčenje  prometne opreme i signalizacije - tzv "Markiranje" razdjelnih ili rubnih crta, te crta vodilja kroz raskrižje. Uključuju sva mjerenja kojima se podaci iz projekta prenose na teren i obrnuto  u razdoblju pripremnih radova od početka radova do predaje svih radova investitoru, odnosno završetka izrade razdjelnih ili rubnih crta. Obračun je po m1 iskolčene trase u skladu s projektom. Izvedba, kontrola kakvoće i obračun prema OTU 1-02.</t>
  </si>
  <si>
    <t xml:space="preserve">Umjetne izbočine (K35) od gumene mase, za brzinu od 50 km/h ili manje. Postavljaju se prema prometnom elaboratu preko cijelog kolnika širine 6,0 m s krajevima polukružnog završetka, a u skladu s važećim zakonskim i podzakonskim aktima iz područja cestovnog prometa te hrvatskim normama koje reguliraju to područje.  U cijenu ulazi sav rad, materijal, prijevoz i sve ostalo što je potrebno za potpuni dovršetak posla uključujući potrebna ispitivanja kakvoće materijala i rada. Obračun je po kompletu elemenata za smirivanje prometa. </t>
  </si>
  <si>
    <t>Vukovar, listopad  2022. godine</t>
  </si>
  <si>
    <t>m2</t>
  </si>
  <si>
    <t>PDV</t>
  </si>
  <si>
    <t>UKUPNO</t>
  </si>
  <si>
    <t>Ukupno (€)</t>
  </si>
  <si>
    <t>JN-48/2023 (SANACIJA OPASNIH MJESTA NA PODRUČJU GRADA DONJEG MIHOLJCA)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</si>
</sst>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_k_n"/>
    <numFmt numFmtId="165" formatCode="#,##0;[Red]#,##0"/>
  </numFmts>
  <fonts count="20" x14ac:knownFonts="1">
    <font>
      <sz val="11"/>
      <color theme="1"/>
      <name val="Calibri"/>
      <family val="2"/>
      <charset val="238"/>
      <scheme val="minor"/>
    </font>
    <font>
      <b/>
      <sz val="10"/>
      <name val="Arial"/>
      <family val="2"/>
      <charset val="238"/>
    </font>
    <font>
      <b/>
      <sz val="11"/>
      <name val="Arial"/>
      <family val="2"/>
      <charset val="238"/>
    </font>
    <font>
      <sz val="8"/>
      <name val="Arial"/>
      <family val="2"/>
      <charset val="238"/>
    </font>
    <font>
      <sz val="10"/>
      <color theme="0"/>
      <name val="Arial"/>
      <family val="2"/>
      <charset val="238"/>
    </font>
    <font>
      <b/>
      <sz val="14"/>
      <name val="Calibri"/>
      <family val="2"/>
      <charset val="238"/>
      <scheme val="minor"/>
    </font>
    <font>
      <b/>
      <sz val="12"/>
      <name val="Calibri"/>
      <family val="2"/>
      <charset val="238"/>
    </font>
    <font>
      <sz val="9"/>
      <name val="Calibri"/>
      <family val="2"/>
      <charset val="238"/>
    </font>
    <font>
      <sz val="8"/>
      <name val="Calibri"/>
      <family val="2"/>
      <charset val="238"/>
      <scheme val="minor"/>
    </font>
    <font>
      <sz val="10"/>
      <name val="Arial"/>
      <family val="2"/>
      <charset val="238"/>
    </font>
    <font>
      <b/>
      <sz val="10"/>
      <name val="Calibri"/>
      <family val="2"/>
      <charset val="238"/>
    </font>
    <font>
      <sz val="10"/>
      <name val="Calibri"/>
      <family val="2"/>
      <charset val="238"/>
    </font>
    <font>
      <b/>
      <i/>
      <sz val="10"/>
      <name val="Arial"/>
      <family val="2"/>
      <charset val="238"/>
    </font>
    <font>
      <b/>
      <i/>
      <sz val="10"/>
      <name val="Calibri"/>
      <family val="2"/>
      <charset val="238"/>
      <scheme val="minor"/>
    </font>
    <font>
      <vertAlign val="superscript"/>
      <sz val="9"/>
      <name val="Calibri"/>
      <family val="2"/>
      <charset val="238"/>
    </font>
    <font>
      <b/>
      <sz val="9"/>
      <name val="Calibri"/>
      <family val="2"/>
      <charset val="238"/>
    </font>
    <font>
      <b/>
      <i/>
      <sz val="9"/>
      <name val="Calibri"/>
      <family val="2"/>
      <charset val="238"/>
    </font>
    <font>
      <sz val="11"/>
      <color theme="0"/>
      <name val="Calibri"/>
      <family val="2"/>
      <charset val="238"/>
      <scheme val="minor"/>
    </font>
    <font>
      <b/>
      <sz val="10"/>
      <color theme="0"/>
      <name val="Calibri"/>
      <family val="2"/>
      <charset val="238"/>
      <scheme val="minor"/>
    </font>
    <font>
      <sz val="14"/>
      <name val="Calibri"/>
      <family val="2"/>
      <charset val="238"/>
      <scheme val="minor"/>
    </font>
  </fonts>
  <fills count="5">
    <fill>
      <patternFill patternType="none"/>
    </fill>
    <fill>
      <patternFill patternType="gray125"/>
    </fill>
    <fill>
      <patternFill patternType="solid">
        <fgColor theme="1" tint="4.9989318521683403E-2"/>
        <bgColor indexed="64"/>
      </patternFill>
    </fill>
    <fill>
      <patternFill patternType="solid">
        <fgColor theme="0" tint="-0.34998626667073579"/>
        <bgColor indexed="64"/>
      </patternFill>
    </fill>
    <fill>
      <patternFill patternType="solid">
        <fgColor theme="0" tint="-0.14999847407452621"/>
        <bgColor indexed="64"/>
      </patternFill>
    </fill>
  </fills>
  <borders count="8">
    <border>
      <left/>
      <right/>
      <top/>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1">
    <xf numFmtId="0" fontId="0" fillId="0" borderId="0"/>
  </cellStyleXfs>
  <cellXfs count="73">
    <xf numFmtId="0" fontId="0" fillId="0" borderId="0" xfId="0"/>
    <xf numFmtId="0" fontId="1" fillId="0" borderId="0" xfId="0" applyFont="1" applyAlignment="1">
      <alignment vertical="top" wrapText="1"/>
    </xf>
    <xf numFmtId="49" fontId="3" fillId="0" borderId="0" xfId="0" applyNumberFormat="1" applyFont="1"/>
    <xf numFmtId="0" fontId="3" fillId="0" borderId="0" xfId="0" applyFont="1"/>
    <xf numFmtId="49" fontId="3" fillId="0" borderId="0" xfId="0" applyNumberFormat="1" applyFont="1" applyAlignment="1">
      <alignment wrapText="1"/>
    </xf>
    <xf numFmtId="2" fontId="3" fillId="0" borderId="0" xfId="0" applyNumberFormat="1" applyFont="1"/>
    <xf numFmtId="164" fontId="3" fillId="0" borderId="0" xfId="0" applyNumberFormat="1" applyFont="1"/>
    <xf numFmtId="49" fontId="4" fillId="2" borderId="0" xfId="0" applyNumberFormat="1" applyFont="1" applyFill="1"/>
    <xf numFmtId="0" fontId="4" fillId="2" borderId="0" xfId="0" applyFont="1" applyFill="1"/>
    <xf numFmtId="49" fontId="4" fillId="2" borderId="0" xfId="0" applyNumberFormat="1" applyFont="1" applyFill="1" applyAlignment="1">
      <alignment horizontal="center" wrapText="1"/>
    </xf>
    <xf numFmtId="49" fontId="4" fillId="2" borderId="0" xfId="0" applyNumberFormat="1" applyFont="1" applyFill="1" applyAlignment="1">
      <alignment horizontal="center"/>
    </xf>
    <xf numFmtId="2" fontId="4" fillId="2" borderId="0" xfId="0" applyNumberFormat="1" applyFont="1" applyFill="1" applyAlignment="1">
      <alignment horizontal="center"/>
    </xf>
    <xf numFmtId="2" fontId="4" fillId="2" borderId="0" xfId="0" applyNumberFormat="1" applyFont="1" applyFill="1" applyAlignment="1">
      <alignment horizontal="center" wrapText="1"/>
    </xf>
    <xf numFmtId="164" fontId="4" fillId="2" borderId="0" xfId="0" applyNumberFormat="1" applyFont="1" applyFill="1" applyAlignment="1">
      <alignment horizontal="center"/>
    </xf>
    <xf numFmtId="49" fontId="6" fillId="4" borderId="0" xfId="0" applyNumberFormat="1" applyFont="1" applyFill="1" applyAlignment="1">
      <alignment vertical="center" wrapText="1"/>
    </xf>
    <xf numFmtId="0" fontId="6" fillId="4" borderId="0" xfId="0" applyFont="1" applyFill="1" applyAlignment="1">
      <alignment vertical="top" wrapText="1"/>
    </xf>
    <xf numFmtId="49" fontId="6" fillId="4" borderId="0" xfId="0" applyNumberFormat="1" applyFont="1" applyFill="1" applyAlignment="1">
      <alignment horizontal="center" wrapText="1"/>
    </xf>
    <xf numFmtId="4" fontId="6" fillId="4" borderId="0" xfId="0" applyNumberFormat="1" applyFont="1" applyFill="1" applyAlignment="1">
      <alignment horizontal="right" wrapText="1"/>
    </xf>
    <xf numFmtId="4" fontId="6" fillId="4" borderId="0" xfId="0" applyNumberFormat="1" applyFont="1" applyFill="1" applyAlignment="1">
      <alignment wrapText="1"/>
    </xf>
    <xf numFmtId="165" fontId="9" fillId="0" borderId="0" xfId="0" applyNumberFormat="1" applyFont="1"/>
    <xf numFmtId="165" fontId="10" fillId="4" borderId="0" xfId="0" applyNumberFormat="1" applyFont="1" applyFill="1"/>
    <xf numFmtId="49" fontId="7" fillId="0" borderId="2" xfId="0" applyNumberFormat="1" applyFont="1" applyBorder="1" applyAlignment="1">
      <alignment vertical="center" wrapText="1"/>
    </xf>
    <xf numFmtId="49" fontId="7" fillId="0" borderId="2" xfId="0" applyNumberFormat="1" applyFont="1" applyBorder="1" applyAlignment="1">
      <alignment horizontal="center" wrapText="1"/>
    </xf>
    <xf numFmtId="165" fontId="11" fillId="0" borderId="2" xfId="0" applyNumberFormat="1" applyFont="1" applyBorder="1"/>
    <xf numFmtId="4" fontId="7" fillId="0" borderId="2" xfId="0" applyNumberFormat="1" applyFont="1" applyBorder="1" applyAlignment="1">
      <alignment horizontal="right" wrapText="1"/>
    </xf>
    <xf numFmtId="4" fontId="7" fillId="0" borderId="2" xfId="0" applyNumberFormat="1" applyFont="1" applyBorder="1" applyAlignment="1">
      <alignment wrapText="1"/>
    </xf>
    <xf numFmtId="49" fontId="7" fillId="0" borderId="3" xfId="0" applyNumberFormat="1" applyFont="1" applyBorder="1" applyAlignment="1">
      <alignment vertical="center" wrapText="1"/>
    </xf>
    <xf numFmtId="49" fontId="7" fillId="0" borderId="3" xfId="0" applyNumberFormat="1" applyFont="1" applyBorder="1" applyAlignment="1">
      <alignment horizontal="center" wrapText="1"/>
    </xf>
    <xf numFmtId="165" fontId="11" fillId="0" borderId="3" xfId="0" applyNumberFormat="1" applyFont="1" applyBorder="1"/>
    <xf numFmtId="4" fontId="7" fillId="0" borderId="3" xfId="0" applyNumberFormat="1" applyFont="1" applyBorder="1" applyAlignment="1">
      <alignment horizontal="right" wrapText="1"/>
    </xf>
    <xf numFmtId="49" fontId="5" fillId="0" borderId="0" xfId="0" applyNumberFormat="1" applyFont="1" applyAlignment="1">
      <alignment vertical="center" wrapText="1"/>
    </xf>
    <xf numFmtId="4" fontId="5" fillId="0" borderId="0" xfId="0" applyNumberFormat="1" applyFont="1" applyAlignment="1">
      <alignment horizontal="right"/>
    </xf>
    <xf numFmtId="164" fontId="5" fillId="0" borderId="0" xfId="0" applyNumberFormat="1" applyFont="1" applyAlignment="1">
      <alignment horizontal="right" wrapText="1"/>
    </xf>
    <xf numFmtId="0" fontId="12" fillId="3" borderId="0" xfId="0" applyFont="1" applyFill="1"/>
    <xf numFmtId="49" fontId="12" fillId="3" borderId="0" xfId="0" applyNumberFormat="1" applyFont="1" applyFill="1" applyAlignment="1">
      <alignment horizontal="center"/>
    </xf>
    <xf numFmtId="165" fontId="12" fillId="3" borderId="0" xfId="0" applyNumberFormat="1" applyFont="1" applyFill="1" applyAlignment="1">
      <alignment horizontal="center"/>
    </xf>
    <xf numFmtId="2" fontId="12" fillId="3" borderId="0" xfId="0" applyNumberFormat="1" applyFont="1" applyFill="1" applyAlignment="1">
      <alignment horizontal="center" wrapText="1"/>
    </xf>
    <xf numFmtId="0" fontId="13" fillId="0" borderId="0" xfId="0" applyFont="1"/>
    <xf numFmtId="49" fontId="7" fillId="0" borderId="4" xfId="0" applyNumberFormat="1" applyFont="1" applyBorder="1" applyAlignment="1">
      <alignment vertical="center" wrapText="1"/>
    </xf>
    <xf numFmtId="49" fontId="7" fillId="0" borderId="4" xfId="0" applyNumberFormat="1" applyFont="1" applyBorder="1" applyAlignment="1">
      <alignment horizontal="center" wrapText="1"/>
    </xf>
    <xf numFmtId="165" fontId="11" fillId="0" borderId="4" xfId="0" applyNumberFormat="1" applyFont="1" applyBorder="1"/>
    <xf numFmtId="4" fontId="7" fillId="0" borderId="4" xfId="0" applyNumberFormat="1" applyFont="1" applyBorder="1" applyAlignment="1">
      <alignment horizontal="right" wrapText="1"/>
    </xf>
    <xf numFmtId="49" fontId="3" fillId="0" borderId="0" xfId="0" applyNumberFormat="1" applyFont="1" applyAlignment="1">
      <alignment horizontal="left" wrapText="1"/>
    </xf>
    <xf numFmtId="49" fontId="12" fillId="3" borderId="0" xfId="0" applyNumberFormat="1" applyFont="1" applyFill="1" applyAlignment="1">
      <alignment horizontal="left" wrapText="1"/>
    </xf>
    <xf numFmtId="0" fontId="5" fillId="0" borderId="0" xfId="0" applyFont="1" applyAlignment="1">
      <alignment horizontal="left"/>
    </xf>
    <xf numFmtId="0" fontId="6" fillId="4" borderId="0" xfId="0" applyFont="1" applyFill="1" applyAlignment="1">
      <alignment horizontal="left" wrapText="1"/>
    </xf>
    <xf numFmtId="0" fontId="7" fillId="0" borderId="2" xfId="0"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49" fontId="3" fillId="0" borderId="0" xfId="0" applyNumberFormat="1" applyFont="1" applyAlignment="1">
      <alignment horizontal="center"/>
    </xf>
    <xf numFmtId="49" fontId="5" fillId="0" borderId="0" xfId="0" applyNumberFormat="1" applyFont="1" applyAlignment="1">
      <alignment horizontal="center"/>
    </xf>
    <xf numFmtId="49" fontId="15" fillId="4" borderId="0" xfId="0" applyNumberFormat="1" applyFont="1" applyFill="1" applyAlignment="1">
      <alignment horizontal="center" wrapText="1"/>
    </xf>
    <xf numFmtId="49" fontId="7" fillId="0" borderId="0" xfId="0" applyNumberFormat="1" applyFont="1" applyAlignment="1">
      <alignment wrapText="1"/>
    </xf>
    <xf numFmtId="49" fontId="16" fillId="3" borderId="0" xfId="0" applyNumberFormat="1" applyFont="1" applyFill="1" applyAlignment="1">
      <alignment horizontal="center"/>
    </xf>
    <xf numFmtId="49" fontId="15" fillId="0" borderId="0" xfId="0" applyNumberFormat="1" applyFont="1"/>
    <xf numFmtId="4" fontId="6" fillId="4" borderId="0" xfId="0" applyNumberFormat="1" applyFont="1" applyFill="1" applyAlignment="1">
      <alignment vertical="top" wrapText="1"/>
    </xf>
    <xf numFmtId="0" fontId="17" fillId="0" borderId="0" xfId="0" applyFont="1"/>
    <xf numFmtId="165" fontId="18" fillId="0" borderId="0" xfId="0" applyNumberFormat="1" applyFont="1"/>
    <xf numFmtId="49" fontId="7" fillId="0" borderId="1" xfId="0" applyNumberFormat="1" applyFont="1" applyBorder="1" applyAlignment="1">
      <alignment horizontal="center" wrapText="1"/>
    </xf>
    <xf numFmtId="49" fontId="7" fillId="0" borderId="1" xfId="0" applyNumberFormat="1" applyFont="1" applyBorder="1" applyAlignment="1">
      <alignment vertical="center" wrapText="1"/>
    </xf>
    <xf numFmtId="0" fontId="7" fillId="0" borderId="1" xfId="0" applyFont="1" applyBorder="1" applyAlignment="1">
      <alignment horizontal="left" wrapText="1"/>
    </xf>
    <xf numFmtId="165" fontId="11" fillId="0" borderId="1" xfId="0" applyNumberFormat="1" applyFont="1" applyBorder="1"/>
    <xf numFmtId="4" fontId="7" fillId="0" borderId="1" xfId="0" applyNumberFormat="1" applyFont="1" applyBorder="1" applyAlignment="1">
      <alignment horizontal="right" wrapText="1"/>
    </xf>
    <xf numFmtId="4" fontId="7" fillId="0" borderId="1" xfId="0" applyNumberFormat="1" applyFont="1" applyBorder="1" applyAlignment="1">
      <alignment wrapText="1"/>
    </xf>
    <xf numFmtId="0" fontId="0" fillId="0" borderId="5" xfId="0" applyBorder="1"/>
    <xf numFmtId="0" fontId="0" fillId="0" borderId="6" xfId="0" applyBorder="1"/>
    <xf numFmtId="0" fontId="17" fillId="0" borderId="6" xfId="0" applyFont="1" applyBorder="1"/>
    <xf numFmtId="0" fontId="0" fillId="0" borderId="0" xfId="0" applyAlignment="1">
      <alignment horizontal="right"/>
    </xf>
    <xf numFmtId="0" fontId="19" fillId="0" borderId="5" xfId="0" applyFont="1" applyBorder="1" applyAlignment="1">
      <alignment horizontal="right" vertical="top"/>
    </xf>
    <xf numFmtId="0" fontId="5" fillId="0" borderId="7" xfId="0" applyFont="1" applyBorder="1" applyAlignment="1">
      <alignment horizontal="right" vertical="top"/>
    </xf>
    <xf numFmtId="0" fontId="2" fillId="0" borderId="0" xfId="0" applyFont="1" applyAlignment="1">
      <alignment horizontal="left" vertical="top"/>
    </xf>
    <xf numFmtId="0" fontId="2" fillId="0" borderId="0" xfId="0" applyFont="1" applyAlignment="1">
      <alignment horizontal="left" vertical="top" wrapText="1"/>
    </xf>
    <xf numFmtId="0" fontId="17" fillId="0" borderId="0" xfId="0" applyFont="1" applyAlignment="1">
      <alignment horizontal="center"/>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8"/>
  <sheetViews>
    <sheetView showGridLines="0" showZeros="0" topLeftCell="A88" workbookViewId="0">
      <selection activeCell="I6" sqref="I6"/>
    </sheetView>
  </sheetViews>
  <sheetFormatPr defaultRowHeight="15" x14ac:dyDescent="0.25"/>
  <cols>
    <col min="1" max="1" width="10" style="49" customWidth="1"/>
    <col min="2" max="2" width="14.85546875" style="3" hidden="1" customWidth="1"/>
    <col min="3" max="3" width="48.7109375" style="42" customWidth="1"/>
    <col min="4" max="4" width="9.42578125" style="52" customWidth="1"/>
    <col min="5" max="5" width="9.28515625" style="19" customWidth="1"/>
    <col min="6" max="6" width="19" style="5" customWidth="1"/>
    <col min="7" max="7" width="24.85546875" style="6" customWidth="1"/>
    <col min="257" max="257" width="10" customWidth="1"/>
    <col min="258" max="258" width="8.5703125" customWidth="1"/>
    <col min="259" max="259" width="48.7109375" customWidth="1"/>
    <col min="260" max="260" width="6.42578125" customWidth="1"/>
    <col min="261" max="261" width="9.28515625" customWidth="1"/>
    <col min="262" max="262" width="19" customWidth="1"/>
    <col min="263" max="263" width="24.85546875" customWidth="1"/>
    <col min="513" max="513" width="10" customWidth="1"/>
    <col min="514" max="514" width="8.5703125" customWidth="1"/>
    <col min="515" max="515" width="48.7109375" customWidth="1"/>
    <col min="516" max="516" width="6.42578125" customWidth="1"/>
    <col min="517" max="517" width="9.28515625" customWidth="1"/>
    <col min="518" max="518" width="19" customWidth="1"/>
    <col min="519" max="519" width="24.85546875" customWidth="1"/>
    <col min="769" max="769" width="10" customWidth="1"/>
    <col min="770" max="770" width="8.5703125" customWidth="1"/>
    <col min="771" max="771" width="48.7109375" customWidth="1"/>
    <col min="772" max="772" width="6.42578125" customWidth="1"/>
    <col min="773" max="773" width="9.28515625" customWidth="1"/>
    <col min="774" max="774" width="19" customWidth="1"/>
    <col min="775" max="775" width="24.85546875" customWidth="1"/>
    <col min="1025" max="1025" width="10" customWidth="1"/>
    <col min="1026" max="1026" width="8.5703125" customWidth="1"/>
    <col min="1027" max="1027" width="48.7109375" customWidth="1"/>
    <col min="1028" max="1028" width="6.42578125" customWidth="1"/>
    <col min="1029" max="1029" width="9.28515625" customWidth="1"/>
    <col min="1030" max="1030" width="19" customWidth="1"/>
    <col min="1031" max="1031" width="24.85546875" customWidth="1"/>
    <col min="1281" max="1281" width="10" customWidth="1"/>
    <col min="1282" max="1282" width="8.5703125" customWidth="1"/>
    <col min="1283" max="1283" width="48.7109375" customWidth="1"/>
    <col min="1284" max="1284" width="6.42578125" customWidth="1"/>
    <col min="1285" max="1285" width="9.28515625" customWidth="1"/>
    <col min="1286" max="1286" width="19" customWidth="1"/>
    <col min="1287" max="1287" width="24.85546875" customWidth="1"/>
    <col min="1537" max="1537" width="10" customWidth="1"/>
    <col min="1538" max="1538" width="8.5703125" customWidth="1"/>
    <col min="1539" max="1539" width="48.7109375" customWidth="1"/>
    <col min="1540" max="1540" width="6.42578125" customWidth="1"/>
    <col min="1541" max="1541" width="9.28515625" customWidth="1"/>
    <col min="1542" max="1542" width="19" customWidth="1"/>
    <col min="1543" max="1543" width="24.85546875" customWidth="1"/>
    <col min="1793" max="1793" width="10" customWidth="1"/>
    <col min="1794" max="1794" width="8.5703125" customWidth="1"/>
    <col min="1795" max="1795" width="48.7109375" customWidth="1"/>
    <col min="1796" max="1796" width="6.42578125" customWidth="1"/>
    <col min="1797" max="1797" width="9.28515625" customWidth="1"/>
    <col min="1798" max="1798" width="19" customWidth="1"/>
    <col min="1799" max="1799" width="24.85546875" customWidth="1"/>
    <col min="2049" max="2049" width="10" customWidth="1"/>
    <col min="2050" max="2050" width="8.5703125" customWidth="1"/>
    <col min="2051" max="2051" width="48.7109375" customWidth="1"/>
    <col min="2052" max="2052" width="6.42578125" customWidth="1"/>
    <col min="2053" max="2053" width="9.28515625" customWidth="1"/>
    <col min="2054" max="2054" width="19" customWidth="1"/>
    <col min="2055" max="2055" width="24.85546875" customWidth="1"/>
    <col min="2305" max="2305" width="10" customWidth="1"/>
    <col min="2306" max="2306" width="8.5703125" customWidth="1"/>
    <col min="2307" max="2307" width="48.7109375" customWidth="1"/>
    <col min="2308" max="2308" width="6.42578125" customWidth="1"/>
    <col min="2309" max="2309" width="9.28515625" customWidth="1"/>
    <col min="2310" max="2310" width="19" customWidth="1"/>
    <col min="2311" max="2311" width="24.85546875" customWidth="1"/>
    <col min="2561" max="2561" width="10" customWidth="1"/>
    <col min="2562" max="2562" width="8.5703125" customWidth="1"/>
    <col min="2563" max="2563" width="48.7109375" customWidth="1"/>
    <col min="2564" max="2564" width="6.42578125" customWidth="1"/>
    <col min="2565" max="2565" width="9.28515625" customWidth="1"/>
    <col min="2566" max="2566" width="19" customWidth="1"/>
    <col min="2567" max="2567" width="24.85546875" customWidth="1"/>
    <col min="2817" max="2817" width="10" customWidth="1"/>
    <col min="2818" max="2818" width="8.5703125" customWidth="1"/>
    <col min="2819" max="2819" width="48.7109375" customWidth="1"/>
    <col min="2820" max="2820" width="6.42578125" customWidth="1"/>
    <col min="2821" max="2821" width="9.28515625" customWidth="1"/>
    <col min="2822" max="2822" width="19" customWidth="1"/>
    <col min="2823" max="2823" width="24.85546875" customWidth="1"/>
    <col min="3073" max="3073" width="10" customWidth="1"/>
    <col min="3074" max="3074" width="8.5703125" customWidth="1"/>
    <col min="3075" max="3075" width="48.7109375" customWidth="1"/>
    <col min="3076" max="3076" width="6.42578125" customWidth="1"/>
    <col min="3077" max="3077" width="9.28515625" customWidth="1"/>
    <col min="3078" max="3078" width="19" customWidth="1"/>
    <col min="3079" max="3079" width="24.85546875" customWidth="1"/>
    <col min="3329" max="3329" width="10" customWidth="1"/>
    <col min="3330" max="3330" width="8.5703125" customWidth="1"/>
    <col min="3331" max="3331" width="48.7109375" customWidth="1"/>
    <col min="3332" max="3332" width="6.42578125" customWidth="1"/>
    <col min="3333" max="3333" width="9.28515625" customWidth="1"/>
    <col min="3334" max="3334" width="19" customWidth="1"/>
    <col min="3335" max="3335" width="24.85546875" customWidth="1"/>
    <col min="3585" max="3585" width="10" customWidth="1"/>
    <col min="3586" max="3586" width="8.5703125" customWidth="1"/>
    <col min="3587" max="3587" width="48.7109375" customWidth="1"/>
    <col min="3588" max="3588" width="6.42578125" customWidth="1"/>
    <col min="3589" max="3589" width="9.28515625" customWidth="1"/>
    <col min="3590" max="3590" width="19" customWidth="1"/>
    <col min="3591" max="3591" width="24.85546875" customWidth="1"/>
    <col min="3841" max="3841" width="10" customWidth="1"/>
    <col min="3842" max="3842" width="8.5703125" customWidth="1"/>
    <col min="3843" max="3843" width="48.7109375" customWidth="1"/>
    <col min="3844" max="3844" width="6.42578125" customWidth="1"/>
    <col min="3845" max="3845" width="9.28515625" customWidth="1"/>
    <col min="3846" max="3846" width="19" customWidth="1"/>
    <col min="3847" max="3847" width="24.85546875" customWidth="1"/>
    <col min="4097" max="4097" width="10" customWidth="1"/>
    <col min="4098" max="4098" width="8.5703125" customWidth="1"/>
    <col min="4099" max="4099" width="48.7109375" customWidth="1"/>
    <col min="4100" max="4100" width="6.42578125" customWidth="1"/>
    <col min="4101" max="4101" width="9.28515625" customWidth="1"/>
    <col min="4102" max="4102" width="19" customWidth="1"/>
    <col min="4103" max="4103" width="24.85546875" customWidth="1"/>
    <col min="4353" max="4353" width="10" customWidth="1"/>
    <col min="4354" max="4354" width="8.5703125" customWidth="1"/>
    <col min="4355" max="4355" width="48.7109375" customWidth="1"/>
    <col min="4356" max="4356" width="6.42578125" customWidth="1"/>
    <col min="4357" max="4357" width="9.28515625" customWidth="1"/>
    <col min="4358" max="4358" width="19" customWidth="1"/>
    <col min="4359" max="4359" width="24.85546875" customWidth="1"/>
    <col min="4609" max="4609" width="10" customWidth="1"/>
    <col min="4610" max="4610" width="8.5703125" customWidth="1"/>
    <col min="4611" max="4611" width="48.7109375" customWidth="1"/>
    <col min="4612" max="4612" width="6.42578125" customWidth="1"/>
    <col min="4613" max="4613" width="9.28515625" customWidth="1"/>
    <col min="4614" max="4614" width="19" customWidth="1"/>
    <col min="4615" max="4615" width="24.85546875" customWidth="1"/>
    <col min="4865" max="4865" width="10" customWidth="1"/>
    <col min="4866" max="4866" width="8.5703125" customWidth="1"/>
    <col min="4867" max="4867" width="48.7109375" customWidth="1"/>
    <col min="4868" max="4868" width="6.42578125" customWidth="1"/>
    <col min="4869" max="4869" width="9.28515625" customWidth="1"/>
    <col min="4870" max="4870" width="19" customWidth="1"/>
    <col min="4871" max="4871" width="24.85546875" customWidth="1"/>
    <col min="5121" max="5121" width="10" customWidth="1"/>
    <col min="5122" max="5122" width="8.5703125" customWidth="1"/>
    <col min="5123" max="5123" width="48.7109375" customWidth="1"/>
    <col min="5124" max="5124" width="6.42578125" customWidth="1"/>
    <col min="5125" max="5125" width="9.28515625" customWidth="1"/>
    <col min="5126" max="5126" width="19" customWidth="1"/>
    <col min="5127" max="5127" width="24.85546875" customWidth="1"/>
    <col min="5377" max="5377" width="10" customWidth="1"/>
    <col min="5378" max="5378" width="8.5703125" customWidth="1"/>
    <col min="5379" max="5379" width="48.7109375" customWidth="1"/>
    <col min="5380" max="5380" width="6.42578125" customWidth="1"/>
    <col min="5381" max="5381" width="9.28515625" customWidth="1"/>
    <col min="5382" max="5382" width="19" customWidth="1"/>
    <col min="5383" max="5383" width="24.85546875" customWidth="1"/>
    <col min="5633" max="5633" width="10" customWidth="1"/>
    <col min="5634" max="5634" width="8.5703125" customWidth="1"/>
    <col min="5635" max="5635" width="48.7109375" customWidth="1"/>
    <col min="5636" max="5636" width="6.42578125" customWidth="1"/>
    <col min="5637" max="5637" width="9.28515625" customWidth="1"/>
    <col min="5638" max="5638" width="19" customWidth="1"/>
    <col min="5639" max="5639" width="24.85546875" customWidth="1"/>
    <col min="5889" max="5889" width="10" customWidth="1"/>
    <col min="5890" max="5890" width="8.5703125" customWidth="1"/>
    <col min="5891" max="5891" width="48.7109375" customWidth="1"/>
    <col min="5892" max="5892" width="6.42578125" customWidth="1"/>
    <col min="5893" max="5893" width="9.28515625" customWidth="1"/>
    <col min="5894" max="5894" width="19" customWidth="1"/>
    <col min="5895" max="5895" width="24.85546875" customWidth="1"/>
    <col min="6145" max="6145" width="10" customWidth="1"/>
    <col min="6146" max="6146" width="8.5703125" customWidth="1"/>
    <col min="6147" max="6147" width="48.7109375" customWidth="1"/>
    <col min="6148" max="6148" width="6.42578125" customWidth="1"/>
    <col min="6149" max="6149" width="9.28515625" customWidth="1"/>
    <col min="6150" max="6150" width="19" customWidth="1"/>
    <col min="6151" max="6151" width="24.85546875" customWidth="1"/>
    <col min="6401" max="6401" width="10" customWidth="1"/>
    <col min="6402" max="6402" width="8.5703125" customWidth="1"/>
    <col min="6403" max="6403" width="48.7109375" customWidth="1"/>
    <col min="6404" max="6404" width="6.42578125" customWidth="1"/>
    <col min="6405" max="6405" width="9.28515625" customWidth="1"/>
    <col min="6406" max="6406" width="19" customWidth="1"/>
    <col min="6407" max="6407" width="24.85546875" customWidth="1"/>
    <col min="6657" max="6657" width="10" customWidth="1"/>
    <col min="6658" max="6658" width="8.5703125" customWidth="1"/>
    <col min="6659" max="6659" width="48.7109375" customWidth="1"/>
    <col min="6660" max="6660" width="6.42578125" customWidth="1"/>
    <col min="6661" max="6661" width="9.28515625" customWidth="1"/>
    <col min="6662" max="6662" width="19" customWidth="1"/>
    <col min="6663" max="6663" width="24.85546875" customWidth="1"/>
    <col min="6913" max="6913" width="10" customWidth="1"/>
    <col min="6914" max="6914" width="8.5703125" customWidth="1"/>
    <col min="6915" max="6915" width="48.7109375" customWidth="1"/>
    <col min="6916" max="6916" width="6.42578125" customWidth="1"/>
    <col min="6917" max="6917" width="9.28515625" customWidth="1"/>
    <col min="6918" max="6918" width="19" customWidth="1"/>
    <col min="6919" max="6919" width="24.85546875" customWidth="1"/>
    <col min="7169" max="7169" width="10" customWidth="1"/>
    <col min="7170" max="7170" width="8.5703125" customWidth="1"/>
    <col min="7171" max="7171" width="48.7109375" customWidth="1"/>
    <col min="7172" max="7172" width="6.42578125" customWidth="1"/>
    <col min="7173" max="7173" width="9.28515625" customWidth="1"/>
    <col min="7174" max="7174" width="19" customWidth="1"/>
    <col min="7175" max="7175" width="24.85546875" customWidth="1"/>
    <col min="7425" max="7425" width="10" customWidth="1"/>
    <col min="7426" max="7426" width="8.5703125" customWidth="1"/>
    <col min="7427" max="7427" width="48.7109375" customWidth="1"/>
    <col min="7428" max="7428" width="6.42578125" customWidth="1"/>
    <col min="7429" max="7429" width="9.28515625" customWidth="1"/>
    <col min="7430" max="7430" width="19" customWidth="1"/>
    <col min="7431" max="7431" width="24.85546875" customWidth="1"/>
    <col min="7681" max="7681" width="10" customWidth="1"/>
    <col min="7682" max="7682" width="8.5703125" customWidth="1"/>
    <col min="7683" max="7683" width="48.7109375" customWidth="1"/>
    <col min="7684" max="7684" width="6.42578125" customWidth="1"/>
    <col min="7685" max="7685" width="9.28515625" customWidth="1"/>
    <col min="7686" max="7686" width="19" customWidth="1"/>
    <col min="7687" max="7687" width="24.85546875" customWidth="1"/>
    <col min="7937" max="7937" width="10" customWidth="1"/>
    <col min="7938" max="7938" width="8.5703125" customWidth="1"/>
    <col min="7939" max="7939" width="48.7109375" customWidth="1"/>
    <col min="7940" max="7940" width="6.42578125" customWidth="1"/>
    <col min="7941" max="7941" width="9.28515625" customWidth="1"/>
    <col min="7942" max="7942" width="19" customWidth="1"/>
    <col min="7943" max="7943" width="24.85546875" customWidth="1"/>
    <col min="8193" max="8193" width="10" customWidth="1"/>
    <col min="8194" max="8194" width="8.5703125" customWidth="1"/>
    <col min="8195" max="8195" width="48.7109375" customWidth="1"/>
    <col min="8196" max="8196" width="6.42578125" customWidth="1"/>
    <col min="8197" max="8197" width="9.28515625" customWidth="1"/>
    <col min="8198" max="8198" width="19" customWidth="1"/>
    <col min="8199" max="8199" width="24.85546875" customWidth="1"/>
    <col min="8449" max="8449" width="10" customWidth="1"/>
    <col min="8450" max="8450" width="8.5703125" customWidth="1"/>
    <col min="8451" max="8451" width="48.7109375" customWidth="1"/>
    <col min="8452" max="8452" width="6.42578125" customWidth="1"/>
    <col min="8453" max="8453" width="9.28515625" customWidth="1"/>
    <col min="8454" max="8454" width="19" customWidth="1"/>
    <col min="8455" max="8455" width="24.85546875" customWidth="1"/>
    <col min="8705" max="8705" width="10" customWidth="1"/>
    <col min="8706" max="8706" width="8.5703125" customWidth="1"/>
    <col min="8707" max="8707" width="48.7109375" customWidth="1"/>
    <col min="8708" max="8708" width="6.42578125" customWidth="1"/>
    <col min="8709" max="8709" width="9.28515625" customWidth="1"/>
    <col min="8710" max="8710" width="19" customWidth="1"/>
    <col min="8711" max="8711" width="24.85546875" customWidth="1"/>
    <col min="8961" max="8961" width="10" customWidth="1"/>
    <col min="8962" max="8962" width="8.5703125" customWidth="1"/>
    <col min="8963" max="8963" width="48.7109375" customWidth="1"/>
    <col min="8964" max="8964" width="6.42578125" customWidth="1"/>
    <col min="8965" max="8965" width="9.28515625" customWidth="1"/>
    <col min="8966" max="8966" width="19" customWidth="1"/>
    <col min="8967" max="8967" width="24.85546875" customWidth="1"/>
    <col min="9217" max="9217" width="10" customWidth="1"/>
    <col min="9218" max="9218" width="8.5703125" customWidth="1"/>
    <col min="9219" max="9219" width="48.7109375" customWidth="1"/>
    <col min="9220" max="9220" width="6.42578125" customWidth="1"/>
    <col min="9221" max="9221" width="9.28515625" customWidth="1"/>
    <col min="9222" max="9222" width="19" customWidth="1"/>
    <col min="9223" max="9223" width="24.85546875" customWidth="1"/>
    <col min="9473" max="9473" width="10" customWidth="1"/>
    <col min="9474" max="9474" width="8.5703125" customWidth="1"/>
    <col min="9475" max="9475" width="48.7109375" customWidth="1"/>
    <col min="9476" max="9476" width="6.42578125" customWidth="1"/>
    <col min="9477" max="9477" width="9.28515625" customWidth="1"/>
    <col min="9478" max="9478" width="19" customWidth="1"/>
    <col min="9479" max="9479" width="24.85546875" customWidth="1"/>
    <col min="9729" max="9729" width="10" customWidth="1"/>
    <col min="9730" max="9730" width="8.5703125" customWidth="1"/>
    <col min="9731" max="9731" width="48.7109375" customWidth="1"/>
    <col min="9732" max="9732" width="6.42578125" customWidth="1"/>
    <col min="9733" max="9733" width="9.28515625" customWidth="1"/>
    <col min="9734" max="9734" width="19" customWidth="1"/>
    <col min="9735" max="9735" width="24.85546875" customWidth="1"/>
    <col min="9985" max="9985" width="10" customWidth="1"/>
    <col min="9986" max="9986" width="8.5703125" customWidth="1"/>
    <col min="9987" max="9987" width="48.7109375" customWidth="1"/>
    <col min="9988" max="9988" width="6.42578125" customWidth="1"/>
    <col min="9989" max="9989" width="9.28515625" customWidth="1"/>
    <col min="9990" max="9990" width="19" customWidth="1"/>
    <col min="9991" max="9991" width="24.85546875" customWidth="1"/>
    <col min="10241" max="10241" width="10" customWidth="1"/>
    <col min="10242" max="10242" width="8.5703125" customWidth="1"/>
    <col min="10243" max="10243" width="48.7109375" customWidth="1"/>
    <col min="10244" max="10244" width="6.42578125" customWidth="1"/>
    <col min="10245" max="10245" width="9.28515625" customWidth="1"/>
    <col min="10246" max="10246" width="19" customWidth="1"/>
    <col min="10247" max="10247" width="24.85546875" customWidth="1"/>
    <col min="10497" max="10497" width="10" customWidth="1"/>
    <col min="10498" max="10498" width="8.5703125" customWidth="1"/>
    <col min="10499" max="10499" width="48.7109375" customWidth="1"/>
    <col min="10500" max="10500" width="6.42578125" customWidth="1"/>
    <col min="10501" max="10501" width="9.28515625" customWidth="1"/>
    <col min="10502" max="10502" width="19" customWidth="1"/>
    <col min="10503" max="10503" width="24.85546875" customWidth="1"/>
    <col min="10753" max="10753" width="10" customWidth="1"/>
    <col min="10754" max="10754" width="8.5703125" customWidth="1"/>
    <col min="10755" max="10755" width="48.7109375" customWidth="1"/>
    <col min="10756" max="10756" width="6.42578125" customWidth="1"/>
    <col min="10757" max="10757" width="9.28515625" customWidth="1"/>
    <col min="10758" max="10758" width="19" customWidth="1"/>
    <col min="10759" max="10759" width="24.85546875" customWidth="1"/>
    <col min="11009" max="11009" width="10" customWidth="1"/>
    <col min="11010" max="11010" width="8.5703125" customWidth="1"/>
    <col min="11011" max="11011" width="48.7109375" customWidth="1"/>
    <col min="11012" max="11012" width="6.42578125" customWidth="1"/>
    <col min="11013" max="11013" width="9.28515625" customWidth="1"/>
    <col min="11014" max="11014" width="19" customWidth="1"/>
    <col min="11015" max="11015" width="24.85546875" customWidth="1"/>
    <col min="11265" max="11265" width="10" customWidth="1"/>
    <col min="11266" max="11266" width="8.5703125" customWidth="1"/>
    <col min="11267" max="11267" width="48.7109375" customWidth="1"/>
    <col min="11268" max="11268" width="6.42578125" customWidth="1"/>
    <col min="11269" max="11269" width="9.28515625" customWidth="1"/>
    <col min="11270" max="11270" width="19" customWidth="1"/>
    <col min="11271" max="11271" width="24.85546875" customWidth="1"/>
    <col min="11521" max="11521" width="10" customWidth="1"/>
    <col min="11522" max="11522" width="8.5703125" customWidth="1"/>
    <col min="11523" max="11523" width="48.7109375" customWidth="1"/>
    <col min="11524" max="11524" width="6.42578125" customWidth="1"/>
    <col min="11525" max="11525" width="9.28515625" customWidth="1"/>
    <col min="11526" max="11526" width="19" customWidth="1"/>
    <col min="11527" max="11527" width="24.85546875" customWidth="1"/>
    <col min="11777" max="11777" width="10" customWidth="1"/>
    <col min="11778" max="11778" width="8.5703125" customWidth="1"/>
    <col min="11779" max="11779" width="48.7109375" customWidth="1"/>
    <col min="11780" max="11780" width="6.42578125" customWidth="1"/>
    <col min="11781" max="11781" width="9.28515625" customWidth="1"/>
    <col min="11782" max="11782" width="19" customWidth="1"/>
    <col min="11783" max="11783" width="24.85546875" customWidth="1"/>
    <col min="12033" max="12033" width="10" customWidth="1"/>
    <col min="12034" max="12034" width="8.5703125" customWidth="1"/>
    <col min="12035" max="12035" width="48.7109375" customWidth="1"/>
    <col min="12036" max="12036" width="6.42578125" customWidth="1"/>
    <col min="12037" max="12037" width="9.28515625" customWidth="1"/>
    <col min="12038" max="12038" width="19" customWidth="1"/>
    <col min="12039" max="12039" width="24.85546875" customWidth="1"/>
    <col min="12289" max="12289" width="10" customWidth="1"/>
    <col min="12290" max="12290" width="8.5703125" customWidth="1"/>
    <col min="12291" max="12291" width="48.7109375" customWidth="1"/>
    <col min="12292" max="12292" width="6.42578125" customWidth="1"/>
    <col min="12293" max="12293" width="9.28515625" customWidth="1"/>
    <col min="12294" max="12294" width="19" customWidth="1"/>
    <col min="12295" max="12295" width="24.85546875" customWidth="1"/>
    <col min="12545" max="12545" width="10" customWidth="1"/>
    <col min="12546" max="12546" width="8.5703125" customWidth="1"/>
    <col min="12547" max="12547" width="48.7109375" customWidth="1"/>
    <col min="12548" max="12548" width="6.42578125" customWidth="1"/>
    <col min="12549" max="12549" width="9.28515625" customWidth="1"/>
    <col min="12550" max="12550" width="19" customWidth="1"/>
    <col min="12551" max="12551" width="24.85546875" customWidth="1"/>
    <col min="12801" max="12801" width="10" customWidth="1"/>
    <col min="12802" max="12802" width="8.5703125" customWidth="1"/>
    <col min="12803" max="12803" width="48.7109375" customWidth="1"/>
    <col min="12804" max="12804" width="6.42578125" customWidth="1"/>
    <col min="12805" max="12805" width="9.28515625" customWidth="1"/>
    <col min="12806" max="12806" width="19" customWidth="1"/>
    <col min="12807" max="12807" width="24.85546875" customWidth="1"/>
    <col min="13057" max="13057" width="10" customWidth="1"/>
    <col min="13058" max="13058" width="8.5703125" customWidth="1"/>
    <col min="13059" max="13059" width="48.7109375" customWidth="1"/>
    <col min="13060" max="13060" width="6.42578125" customWidth="1"/>
    <col min="13061" max="13061" width="9.28515625" customWidth="1"/>
    <col min="13062" max="13062" width="19" customWidth="1"/>
    <col min="13063" max="13063" width="24.85546875" customWidth="1"/>
    <col min="13313" max="13313" width="10" customWidth="1"/>
    <col min="13314" max="13314" width="8.5703125" customWidth="1"/>
    <col min="13315" max="13315" width="48.7109375" customWidth="1"/>
    <col min="13316" max="13316" width="6.42578125" customWidth="1"/>
    <col min="13317" max="13317" width="9.28515625" customWidth="1"/>
    <col min="13318" max="13318" width="19" customWidth="1"/>
    <col min="13319" max="13319" width="24.85546875" customWidth="1"/>
    <col min="13569" max="13569" width="10" customWidth="1"/>
    <col min="13570" max="13570" width="8.5703125" customWidth="1"/>
    <col min="13571" max="13571" width="48.7109375" customWidth="1"/>
    <col min="13572" max="13572" width="6.42578125" customWidth="1"/>
    <col min="13573" max="13573" width="9.28515625" customWidth="1"/>
    <col min="13574" max="13574" width="19" customWidth="1"/>
    <col min="13575" max="13575" width="24.85546875" customWidth="1"/>
    <col min="13825" max="13825" width="10" customWidth="1"/>
    <col min="13826" max="13826" width="8.5703125" customWidth="1"/>
    <col min="13827" max="13827" width="48.7109375" customWidth="1"/>
    <col min="13828" max="13828" width="6.42578125" customWidth="1"/>
    <col min="13829" max="13829" width="9.28515625" customWidth="1"/>
    <col min="13830" max="13830" width="19" customWidth="1"/>
    <col min="13831" max="13831" width="24.85546875" customWidth="1"/>
    <col min="14081" max="14081" width="10" customWidth="1"/>
    <col min="14082" max="14082" width="8.5703125" customWidth="1"/>
    <col min="14083" max="14083" width="48.7109375" customWidth="1"/>
    <col min="14084" max="14084" width="6.42578125" customWidth="1"/>
    <col min="14085" max="14085" width="9.28515625" customWidth="1"/>
    <col min="14086" max="14086" width="19" customWidth="1"/>
    <col min="14087" max="14087" width="24.85546875" customWidth="1"/>
    <col min="14337" max="14337" width="10" customWidth="1"/>
    <col min="14338" max="14338" width="8.5703125" customWidth="1"/>
    <col min="14339" max="14339" width="48.7109375" customWidth="1"/>
    <col min="14340" max="14340" width="6.42578125" customWidth="1"/>
    <col min="14341" max="14341" width="9.28515625" customWidth="1"/>
    <col min="14342" max="14342" width="19" customWidth="1"/>
    <col min="14343" max="14343" width="24.85546875" customWidth="1"/>
    <col min="14593" max="14593" width="10" customWidth="1"/>
    <col min="14594" max="14594" width="8.5703125" customWidth="1"/>
    <col min="14595" max="14595" width="48.7109375" customWidth="1"/>
    <col min="14596" max="14596" width="6.42578125" customWidth="1"/>
    <col min="14597" max="14597" width="9.28515625" customWidth="1"/>
    <col min="14598" max="14598" width="19" customWidth="1"/>
    <col min="14599" max="14599" width="24.85546875" customWidth="1"/>
    <col min="14849" max="14849" width="10" customWidth="1"/>
    <col min="14850" max="14850" width="8.5703125" customWidth="1"/>
    <col min="14851" max="14851" width="48.7109375" customWidth="1"/>
    <col min="14852" max="14852" width="6.42578125" customWidth="1"/>
    <col min="14853" max="14853" width="9.28515625" customWidth="1"/>
    <col min="14854" max="14854" width="19" customWidth="1"/>
    <col min="14855" max="14855" width="24.85546875" customWidth="1"/>
    <col min="15105" max="15105" width="10" customWidth="1"/>
    <col min="15106" max="15106" width="8.5703125" customWidth="1"/>
    <col min="15107" max="15107" width="48.7109375" customWidth="1"/>
    <col min="15108" max="15108" width="6.42578125" customWidth="1"/>
    <col min="15109" max="15109" width="9.28515625" customWidth="1"/>
    <col min="15110" max="15110" width="19" customWidth="1"/>
    <col min="15111" max="15111" width="24.85546875" customWidth="1"/>
    <col min="15361" max="15361" width="10" customWidth="1"/>
    <col min="15362" max="15362" width="8.5703125" customWidth="1"/>
    <col min="15363" max="15363" width="48.7109375" customWidth="1"/>
    <col min="15364" max="15364" width="6.42578125" customWidth="1"/>
    <col min="15365" max="15365" width="9.28515625" customWidth="1"/>
    <col min="15366" max="15366" width="19" customWidth="1"/>
    <col min="15367" max="15367" width="24.85546875" customWidth="1"/>
    <col min="15617" max="15617" width="10" customWidth="1"/>
    <col min="15618" max="15618" width="8.5703125" customWidth="1"/>
    <col min="15619" max="15619" width="48.7109375" customWidth="1"/>
    <col min="15620" max="15620" width="6.42578125" customWidth="1"/>
    <col min="15621" max="15621" width="9.28515625" customWidth="1"/>
    <col min="15622" max="15622" width="19" customWidth="1"/>
    <col min="15623" max="15623" width="24.85546875" customWidth="1"/>
    <col min="15873" max="15873" width="10" customWidth="1"/>
    <col min="15874" max="15874" width="8.5703125" customWidth="1"/>
    <col min="15875" max="15875" width="48.7109375" customWidth="1"/>
    <col min="15876" max="15876" width="6.42578125" customWidth="1"/>
    <col min="15877" max="15877" width="9.28515625" customWidth="1"/>
    <col min="15878" max="15878" width="19" customWidth="1"/>
    <col min="15879" max="15879" width="24.85546875" customWidth="1"/>
    <col min="16129" max="16129" width="10" customWidth="1"/>
    <col min="16130" max="16130" width="8.5703125" customWidth="1"/>
    <col min="16131" max="16131" width="48.7109375" customWidth="1"/>
    <col min="16132" max="16132" width="6.42578125" customWidth="1"/>
    <col min="16133" max="16133" width="9.28515625" customWidth="1"/>
    <col min="16134" max="16134" width="19" customWidth="1"/>
    <col min="16135" max="16135" width="24.85546875" customWidth="1"/>
  </cols>
  <sheetData>
    <row r="1" spans="1:7" hidden="1" x14ac:dyDescent="0.25">
      <c r="B1" s="3" t="s">
        <v>3</v>
      </c>
    </row>
    <row r="2" spans="1:7" s="37" customFormat="1" ht="12.75" x14ac:dyDescent="0.2">
      <c r="A2" s="34"/>
      <c r="B2" s="33" t="s">
        <v>4</v>
      </c>
      <c r="C2" s="43" t="s">
        <v>5</v>
      </c>
      <c r="D2" s="53" t="s">
        <v>6</v>
      </c>
      <c r="E2" s="35" t="s">
        <v>7</v>
      </c>
      <c r="F2" s="36" t="s">
        <v>8</v>
      </c>
      <c r="G2" s="36" t="s">
        <v>272</v>
      </c>
    </row>
    <row r="3" spans="1:7" ht="18.75" x14ac:dyDescent="0.3">
      <c r="A3" s="50" t="s">
        <v>9</v>
      </c>
      <c r="B3" s="30" t="s">
        <v>10</v>
      </c>
      <c r="C3" s="44" t="s">
        <v>11</v>
      </c>
      <c r="D3" s="54"/>
      <c r="E3" s="57"/>
      <c r="F3" s="31"/>
      <c r="G3" s="32"/>
    </row>
    <row r="4" spans="1:7" ht="15.75" x14ac:dyDescent="0.25">
      <c r="A4" s="16" t="s">
        <v>12</v>
      </c>
      <c r="B4" s="14" t="s">
        <v>10</v>
      </c>
      <c r="C4" s="45" t="s">
        <v>13</v>
      </c>
      <c r="D4" s="51"/>
      <c r="E4" s="20"/>
      <c r="F4" s="17"/>
      <c r="G4" s="18"/>
    </row>
    <row r="5" spans="1:7" ht="17.25" customHeight="1" x14ac:dyDescent="0.25">
      <c r="A5" s="22" t="s">
        <v>14</v>
      </c>
      <c r="B5" s="21" t="s">
        <v>15</v>
      </c>
      <c r="C5" s="46" t="s">
        <v>16</v>
      </c>
      <c r="D5" s="22" t="s">
        <v>17</v>
      </c>
      <c r="E5" s="23">
        <v>5</v>
      </c>
      <c r="F5" s="24"/>
      <c r="G5" s="25"/>
    </row>
    <row r="6" spans="1:7" ht="99" x14ac:dyDescent="0.25">
      <c r="A6" s="27" t="s">
        <v>18</v>
      </c>
      <c r="B6" s="26" t="s">
        <v>19</v>
      </c>
      <c r="C6" s="47" t="s">
        <v>258</v>
      </c>
      <c r="D6" s="27" t="s">
        <v>257</v>
      </c>
      <c r="E6" s="28">
        <v>3</v>
      </c>
      <c r="F6" s="29"/>
      <c r="G6" s="25"/>
    </row>
    <row r="7" spans="1:7" ht="96.75" x14ac:dyDescent="0.25">
      <c r="A7" s="27" t="s">
        <v>20</v>
      </c>
      <c r="B7" s="26" t="s">
        <v>21</v>
      </c>
      <c r="C7" s="47" t="s">
        <v>22</v>
      </c>
      <c r="D7" s="27" t="s">
        <v>23</v>
      </c>
      <c r="E7" s="28">
        <v>4</v>
      </c>
      <c r="F7" s="29"/>
      <c r="G7" s="25"/>
    </row>
    <row r="8" spans="1:7" ht="48.75" x14ac:dyDescent="0.25">
      <c r="A8" s="27" t="s">
        <v>24</v>
      </c>
      <c r="B8" s="26" t="s">
        <v>25</v>
      </c>
      <c r="C8" s="47" t="s">
        <v>26</v>
      </c>
      <c r="D8" s="27" t="s">
        <v>23</v>
      </c>
      <c r="E8" s="28">
        <v>15</v>
      </c>
      <c r="F8" s="29"/>
      <c r="G8" s="25"/>
    </row>
    <row r="9" spans="1:7" ht="72.75" x14ac:dyDescent="0.25">
      <c r="A9" s="27" t="s">
        <v>27</v>
      </c>
      <c r="B9" s="26" t="s">
        <v>28</v>
      </c>
      <c r="C9" s="47" t="s">
        <v>29</v>
      </c>
      <c r="D9" s="27" t="s">
        <v>23</v>
      </c>
      <c r="E9" s="28">
        <v>5</v>
      </c>
      <c r="F9" s="29"/>
      <c r="G9" s="25"/>
    </row>
    <row r="10" spans="1:7" ht="39" x14ac:dyDescent="0.25">
      <c r="A10" s="58" t="s">
        <v>252</v>
      </c>
      <c r="B10" s="59" t="s">
        <v>253</v>
      </c>
      <c r="C10" s="60" t="s">
        <v>259</v>
      </c>
      <c r="D10" s="58" t="s">
        <v>269</v>
      </c>
      <c r="E10" s="61">
        <f>E57/10</f>
        <v>1541</v>
      </c>
      <c r="F10" s="62"/>
      <c r="G10" s="63"/>
    </row>
    <row r="11" spans="1:7" ht="15.75" x14ac:dyDescent="0.25">
      <c r="A11" s="16" t="s">
        <v>30</v>
      </c>
      <c r="B11" s="14" t="s">
        <v>10</v>
      </c>
      <c r="C11" s="45" t="s">
        <v>31</v>
      </c>
      <c r="D11" s="51"/>
      <c r="E11" s="20"/>
      <c r="F11" s="17"/>
      <c r="G11" s="18"/>
    </row>
    <row r="12" spans="1:7" ht="132.75" x14ac:dyDescent="0.25">
      <c r="A12" s="22" t="s">
        <v>32</v>
      </c>
      <c r="B12" s="21" t="s">
        <v>33</v>
      </c>
      <c r="C12" s="46" t="s">
        <v>34</v>
      </c>
      <c r="D12" s="22" t="s">
        <v>23</v>
      </c>
      <c r="E12" s="23">
        <v>96</v>
      </c>
      <c r="F12" s="24"/>
      <c r="G12" s="25"/>
    </row>
    <row r="13" spans="1:7" ht="120.75" x14ac:dyDescent="0.25">
      <c r="A13" s="27" t="s">
        <v>35</v>
      </c>
      <c r="B13" s="26" t="s">
        <v>36</v>
      </c>
      <c r="C13" s="47" t="s">
        <v>37</v>
      </c>
      <c r="D13" s="27" t="s">
        <v>38</v>
      </c>
      <c r="E13" s="28">
        <v>288</v>
      </c>
      <c r="F13" s="29"/>
      <c r="G13" s="25"/>
    </row>
    <row r="14" spans="1:7" ht="144.75" x14ac:dyDescent="0.25">
      <c r="A14" s="27" t="s">
        <v>39</v>
      </c>
      <c r="B14" s="26" t="s">
        <v>40</v>
      </c>
      <c r="C14" s="47" t="s">
        <v>41</v>
      </c>
      <c r="D14" s="27" t="s">
        <v>23</v>
      </c>
      <c r="E14" s="28">
        <v>1</v>
      </c>
      <c r="F14" s="29"/>
      <c r="G14" s="25"/>
    </row>
    <row r="15" spans="1:7" ht="144.75" x14ac:dyDescent="0.25">
      <c r="A15" s="27" t="s">
        <v>42</v>
      </c>
      <c r="B15" s="26" t="s">
        <v>43</v>
      </c>
      <c r="C15" s="47" t="s">
        <v>44</v>
      </c>
      <c r="D15" s="27" t="s">
        <v>23</v>
      </c>
      <c r="E15" s="28">
        <v>1</v>
      </c>
      <c r="F15" s="29"/>
      <c r="G15" s="25"/>
    </row>
    <row r="16" spans="1:7" ht="144.75" x14ac:dyDescent="0.25">
      <c r="A16" s="27" t="s">
        <v>45</v>
      </c>
      <c r="B16" s="26" t="s">
        <v>46</v>
      </c>
      <c r="C16" s="47" t="s">
        <v>47</v>
      </c>
      <c r="D16" s="27" t="s">
        <v>23</v>
      </c>
      <c r="E16" s="28">
        <v>1</v>
      </c>
      <c r="F16" s="29"/>
      <c r="G16" s="25"/>
    </row>
    <row r="17" spans="1:7" ht="144.75" x14ac:dyDescent="0.25">
      <c r="A17" s="27" t="s">
        <v>48</v>
      </c>
      <c r="B17" s="26" t="s">
        <v>49</v>
      </c>
      <c r="C17" s="47" t="s">
        <v>50</v>
      </c>
      <c r="D17" s="27" t="s">
        <v>23</v>
      </c>
      <c r="E17" s="28">
        <v>1</v>
      </c>
      <c r="F17" s="29"/>
      <c r="G17" s="25"/>
    </row>
    <row r="18" spans="1:7" ht="144.75" x14ac:dyDescent="0.25">
      <c r="A18" s="27" t="s">
        <v>51</v>
      </c>
      <c r="B18" s="26" t="s">
        <v>52</v>
      </c>
      <c r="C18" s="47" t="s">
        <v>53</v>
      </c>
      <c r="D18" s="27" t="s">
        <v>23</v>
      </c>
      <c r="E18" s="28">
        <v>4</v>
      </c>
      <c r="F18" s="29"/>
      <c r="G18" s="25"/>
    </row>
    <row r="19" spans="1:7" ht="144.75" x14ac:dyDescent="0.25">
      <c r="A19" s="27" t="s">
        <v>54</v>
      </c>
      <c r="B19" s="26" t="s">
        <v>55</v>
      </c>
      <c r="C19" s="47" t="s">
        <v>56</v>
      </c>
      <c r="D19" s="27" t="s">
        <v>23</v>
      </c>
      <c r="E19" s="28">
        <v>13</v>
      </c>
      <c r="F19" s="29"/>
      <c r="G19" s="25"/>
    </row>
    <row r="20" spans="1:7" ht="144.75" x14ac:dyDescent="0.25">
      <c r="A20" s="27" t="s">
        <v>57</v>
      </c>
      <c r="B20" s="26" t="s">
        <v>58</v>
      </c>
      <c r="C20" s="47" t="s">
        <v>59</v>
      </c>
      <c r="D20" s="27" t="s">
        <v>23</v>
      </c>
      <c r="E20" s="28">
        <v>1</v>
      </c>
      <c r="F20" s="29"/>
      <c r="G20" s="25"/>
    </row>
    <row r="21" spans="1:7" ht="144.75" x14ac:dyDescent="0.25">
      <c r="A21" s="27" t="s">
        <v>60</v>
      </c>
      <c r="B21" s="26" t="s">
        <v>61</v>
      </c>
      <c r="C21" s="47" t="s">
        <v>62</v>
      </c>
      <c r="D21" s="27" t="s">
        <v>23</v>
      </c>
      <c r="E21" s="28">
        <v>1</v>
      </c>
      <c r="F21" s="29"/>
      <c r="G21" s="25"/>
    </row>
    <row r="22" spans="1:7" ht="144.75" x14ac:dyDescent="0.25">
      <c r="A22" s="27" t="s">
        <v>63</v>
      </c>
      <c r="B22" s="26" t="s">
        <v>64</v>
      </c>
      <c r="C22" s="47" t="s">
        <v>65</v>
      </c>
      <c r="D22" s="27" t="s">
        <v>23</v>
      </c>
      <c r="E22" s="28">
        <v>1</v>
      </c>
      <c r="F22" s="29"/>
      <c r="G22" s="25"/>
    </row>
    <row r="23" spans="1:7" ht="144.75" x14ac:dyDescent="0.25">
      <c r="A23" s="27" t="s">
        <v>66</v>
      </c>
      <c r="B23" s="26" t="s">
        <v>67</v>
      </c>
      <c r="C23" s="47" t="s">
        <v>68</v>
      </c>
      <c r="D23" s="27" t="s">
        <v>23</v>
      </c>
      <c r="E23" s="28">
        <v>9</v>
      </c>
      <c r="F23" s="29"/>
      <c r="G23" s="25"/>
    </row>
    <row r="24" spans="1:7" ht="144.75" x14ac:dyDescent="0.25">
      <c r="A24" s="27" t="s">
        <v>69</v>
      </c>
      <c r="B24" s="26" t="s">
        <v>70</v>
      </c>
      <c r="C24" s="47" t="s">
        <v>71</v>
      </c>
      <c r="D24" s="27" t="s">
        <v>23</v>
      </c>
      <c r="E24" s="28">
        <v>1</v>
      </c>
      <c r="F24" s="29"/>
      <c r="G24" s="25"/>
    </row>
    <row r="25" spans="1:7" ht="144.75" x14ac:dyDescent="0.25">
      <c r="A25" s="27" t="s">
        <v>72</v>
      </c>
      <c r="B25" s="26" t="s">
        <v>73</v>
      </c>
      <c r="C25" s="47" t="s">
        <v>74</v>
      </c>
      <c r="D25" s="27" t="s">
        <v>23</v>
      </c>
      <c r="E25" s="28">
        <v>1</v>
      </c>
      <c r="F25" s="29"/>
      <c r="G25" s="25"/>
    </row>
    <row r="26" spans="1:7" ht="144.75" x14ac:dyDescent="0.25">
      <c r="A26" s="27" t="s">
        <v>75</v>
      </c>
      <c r="B26" s="26" t="s">
        <v>76</v>
      </c>
      <c r="C26" s="47" t="s">
        <v>77</v>
      </c>
      <c r="D26" s="27" t="s">
        <v>23</v>
      </c>
      <c r="E26" s="28">
        <v>17</v>
      </c>
      <c r="F26" s="29"/>
      <c r="G26" s="25"/>
    </row>
    <row r="27" spans="1:7" ht="144.75" x14ac:dyDescent="0.25">
      <c r="A27" s="27" t="s">
        <v>78</v>
      </c>
      <c r="B27" s="26" t="s">
        <v>79</v>
      </c>
      <c r="C27" s="47" t="s">
        <v>80</v>
      </c>
      <c r="D27" s="27" t="s">
        <v>23</v>
      </c>
      <c r="E27" s="28">
        <v>2</v>
      </c>
      <c r="F27" s="29"/>
      <c r="G27" s="25"/>
    </row>
    <row r="28" spans="1:7" ht="144.75" x14ac:dyDescent="0.25">
      <c r="A28" s="27" t="s">
        <v>81</v>
      </c>
      <c r="B28" s="26" t="s">
        <v>82</v>
      </c>
      <c r="C28" s="47" t="s">
        <v>83</v>
      </c>
      <c r="D28" s="27" t="s">
        <v>23</v>
      </c>
      <c r="E28" s="28">
        <v>1</v>
      </c>
      <c r="F28" s="29"/>
      <c r="G28" s="25"/>
    </row>
    <row r="29" spans="1:7" ht="144.75" x14ac:dyDescent="0.25">
      <c r="A29" s="27" t="s">
        <v>84</v>
      </c>
      <c r="B29" s="26" t="s">
        <v>85</v>
      </c>
      <c r="C29" s="47" t="s">
        <v>86</v>
      </c>
      <c r="D29" s="27" t="s">
        <v>23</v>
      </c>
      <c r="E29" s="28">
        <v>4</v>
      </c>
      <c r="F29" s="29"/>
      <c r="G29" s="25"/>
    </row>
    <row r="30" spans="1:7" ht="144.75" x14ac:dyDescent="0.25">
      <c r="A30" s="27" t="s">
        <v>87</v>
      </c>
      <c r="B30" s="26" t="s">
        <v>88</v>
      </c>
      <c r="C30" s="47" t="s">
        <v>89</v>
      </c>
      <c r="D30" s="27" t="s">
        <v>23</v>
      </c>
      <c r="E30" s="28">
        <v>4</v>
      </c>
      <c r="F30" s="29"/>
      <c r="G30" s="25"/>
    </row>
    <row r="31" spans="1:7" ht="144.75" x14ac:dyDescent="0.25">
      <c r="A31" s="27" t="s">
        <v>90</v>
      </c>
      <c r="B31" s="26" t="s">
        <v>91</v>
      </c>
      <c r="C31" s="47" t="s">
        <v>92</v>
      </c>
      <c r="D31" s="27" t="s">
        <v>23</v>
      </c>
      <c r="E31" s="28">
        <v>9</v>
      </c>
      <c r="F31" s="29"/>
      <c r="G31" s="25"/>
    </row>
    <row r="32" spans="1:7" ht="144.75" x14ac:dyDescent="0.25">
      <c r="A32" s="27" t="s">
        <v>93</v>
      </c>
      <c r="B32" s="26" t="s">
        <v>94</v>
      </c>
      <c r="C32" s="47" t="s">
        <v>95</v>
      </c>
      <c r="D32" s="27" t="s">
        <v>23</v>
      </c>
      <c r="E32" s="28">
        <v>3</v>
      </c>
      <c r="F32" s="29"/>
      <c r="G32" s="25"/>
    </row>
    <row r="33" spans="1:7" ht="144.75" x14ac:dyDescent="0.25">
      <c r="A33" s="27" t="s">
        <v>96</v>
      </c>
      <c r="B33" s="26" t="s">
        <v>97</v>
      </c>
      <c r="C33" s="47" t="s">
        <v>98</v>
      </c>
      <c r="D33" s="27" t="s">
        <v>23</v>
      </c>
      <c r="E33" s="28">
        <v>2</v>
      </c>
      <c r="F33" s="29"/>
      <c r="G33" s="25"/>
    </row>
    <row r="34" spans="1:7" ht="144.75" x14ac:dyDescent="0.25">
      <c r="A34" s="27" t="s">
        <v>99</v>
      </c>
      <c r="B34" s="26" t="s">
        <v>100</v>
      </c>
      <c r="C34" s="47" t="s">
        <v>101</v>
      </c>
      <c r="D34" s="27" t="s">
        <v>23</v>
      </c>
      <c r="E34" s="28">
        <v>3</v>
      </c>
      <c r="F34" s="29"/>
      <c r="G34" s="25"/>
    </row>
    <row r="35" spans="1:7" ht="135" x14ac:dyDescent="0.25">
      <c r="A35" s="27" t="s">
        <v>102</v>
      </c>
      <c r="B35" s="26" t="s">
        <v>103</v>
      </c>
      <c r="C35" s="47" t="s">
        <v>260</v>
      </c>
      <c r="D35" s="27" t="s">
        <v>257</v>
      </c>
      <c r="E35" s="28">
        <v>1.2</v>
      </c>
      <c r="F35" s="29"/>
      <c r="G35" s="25"/>
    </row>
    <row r="36" spans="1:7" ht="144.75" x14ac:dyDescent="0.25">
      <c r="A36" s="27" t="s">
        <v>104</v>
      </c>
      <c r="B36" s="26" t="s">
        <v>105</v>
      </c>
      <c r="C36" s="47" t="s">
        <v>106</v>
      </c>
      <c r="D36" s="27" t="s">
        <v>23</v>
      </c>
      <c r="E36" s="28">
        <v>2</v>
      </c>
      <c r="F36" s="29"/>
      <c r="G36" s="25"/>
    </row>
    <row r="37" spans="1:7" ht="144.75" x14ac:dyDescent="0.25">
      <c r="A37" s="27" t="s">
        <v>107</v>
      </c>
      <c r="B37" s="26" t="s">
        <v>108</v>
      </c>
      <c r="C37" s="47" t="s">
        <v>109</v>
      </c>
      <c r="D37" s="27" t="s">
        <v>23</v>
      </c>
      <c r="E37" s="28">
        <v>7</v>
      </c>
      <c r="F37" s="29"/>
      <c r="G37" s="25"/>
    </row>
    <row r="38" spans="1:7" ht="144.75" x14ac:dyDescent="0.25">
      <c r="A38" s="27" t="s">
        <v>110</v>
      </c>
      <c r="B38" s="26" t="s">
        <v>111</v>
      </c>
      <c r="C38" s="47" t="s">
        <v>112</v>
      </c>
      <c r="D38" s="27" t="s">
        <v>23</v>
      </c>
      <c r="E38" s="28">
        <v>2</v>
      </c>
      <c r="F38" s="29"/>
      <c r="G38" s="25"/>
    </row>
    <row r="39" spans="1:7" ht="144.75" x14ac:dyDescent="0.25">
      <c r="A39" s="27" t="s">
        <v>113</v>
      </c>
      <c r="B39" s="26" t="s">
        <v>114</v>
      </c>
      <c r="C39" s="47" t="s">
        <v>115</v>
      </c>
      <c r="D39" s="27" t="s">
        <v>23</v>
      </c>
      <c r="E39" s="28">
        <v>2</v>
      </c>
      <c r="F39" s="29"/>
      <c r="G39" s="25"/>
    </row>
    <row r="40" spans="1:7" ht="144.75" x14ac:dyDescent="0.25">
      <c r="A40" s="27" t="s">
        <v>116</v>
      </c>
      <c r="B40" s="26" t="s">
        <v>117</v>
      </c>
      <c r="C40" s="47" t="s">
        <v>118</v>
      </c>
      <c r="D40" s="27" t="s">
        <v>23</v>
      </c>
      <c r="E40" s="28">
        <v>1</v>
      </c>
      <c r="F40" s="29"/>
      <c r="G40" s="25"/>
    </row>
    <row r="41" spans="1:7" ht="144.75" x14ac:dyDescent="0.25">
      <c r="A41" s="27" t="s">
        <v>119</v>
      </c>
      <c r="B41" s="26" t="s">
        <v>120</v>
      </c>
      <c r="C41" s="47" t="s">
        <v>121</v>
      </c>
      <c r="D41" s="27" t="s">
        <v>23</v>
      </c>
      <c r="E41" s="28">
        <v>2</v>
      </c>
      <c r="F41" s="29"/>
      <c r="G41" s="25"/>
    </row>
    <row r="42" spans="1:7" ht="144.75" x14ac:dyDescent="0.25">
      <c r="A42" s="27" t="s">
        <v>122</v>
      </c>
      <c r="B42" s="26" t="s">
        <v>123</v>
      </c>
      <c r="C42" s="47" t="s">
        <v>124</v>
      </c>
      <c r="D42" s="27" t="s">
        <v>23</v>
      </c>
      <c r="E42" s="28">
        <v>4</v>
      </c>
      <c r="F42" s="29"/>
      <c r="G42" s="25"/>
    </row>
    <row r="43" spans="1:7" ht="144.75" x14ac:dyDescent="0.25">
      <c r="A43" s="58" t="s">
        <v>125</v>
      </c>
      <c r="B43" s="59" t="s">
        <v>126</v>
      </c>
      <c r="C43" s="60" t="s">
        <v>127</v>
      </c>
      <c r="D43" s="58" t="s">
        <v>23</v>
      </c>
      <c r="E43" s="61">
        <v>2</v>
      </c>
      <c r="F43" s="62"/>
      <c r="G43" s="63"/>
    </row>
    <row r="44" spans="1:7" ht="15.75" x14ac:dyDescent="0.25">
      <c r="A44" s="16" t="s">
        <v>128</v>
      </c>
      <c r="B44" s="14" t="s">
        <v>10</v>
      </c>
      <c r="C44" s="45" t="s">
        <v>129</v>
      </c>
      <c r="D44" s="51"/>
      <c r="E44" s="20"/>
      <c r="F44" s="17"/>
      <c r="G44" s="18"/>
    </row>
    <row r="45" spans="1:7" ht="120.75" x14ac:dyDescent="0.25">
      <c r="A45" s="22" t="s">
        <v>130</v>
      </c>
      <c r="B45" s="21" t="s">
        <v>131</v>
      </c>
      <c r="C45" s="46" t="s">
        <v>132</v>
      </c>
      <c r="D45" s="22" t="s">
        <v>23</v>
      </c>
      <c r="E45" s="23">
        <v>8</v>
      </c>
      <c r="F45" s="24"/>
      <c r="G45" s="25"/>
    </row>
    <row r="46" spans="1:7" ht="108.75" x14ac:dyDescent="0.25">
      <c r="A46" s="27" t="s">
        <v>133</v>
      </c>
      <c r="B46" s="26" t="s">
        <v>134</v>
      </c>
      <c r="C46" s="47" t="s">
        <v>135</v>
      </c>
      <c r="D46" s="27" t="s">
        <v>23</v>
      </c>
      <c r="E46" s="28">
        <v>3</v>
      </c>
      <c r="F46" s="29"/>
      <c r="G46" s="25"/>
    </row>
    <row r="47" spans="1:7" ht="108.75" x14ac:dyDescent="0.25">
      <c r="A47" s="27" t="s">
        <v>136</v>
      </c>
      <c r="B47" s="26" t="s">
        <v>137</v>
      </c>
      <c r="C47" s="47" t="s">
        <v>138</v>
      </c>
      <c r="D47" s="27" t="s">
        <v>23</v>
      </c>
      <c r="E47" s="28">
        <v>6</v>
      </c>
      <c r="F47" s="29"/>
      <c r="G47" s="25"/>
    </row>
    <row r="48" spans="1:7" ht="108.75" x14ac:dyDescent="0.25">
      <c r="A48" s="27" t="s">
        <v>139</v>
      </c>
      <c r="B48" s="26" t="s">
        <v>140</v>
      </c>
      <c r="C48" s="47" t="s">
        <v>141</v>
      </c>
      <c r="D48" s="27" t="s">
        <v>23</v>
      </c>
      <c r="E48" s="28">
        <v>1</v>
      </c>
      <c r="F48" s="29"/>
      <c r="G48" s="25"/>
    </row>
    <row r="49" spans="1:7" ht="108.75" x14ac:dyDescent="0.25">
      <c r="A49" s="27" t="s">
        <v>142</v>
      </c>
      <c r="B49" s="26" t="s">
        <v>143</v>
      </c>
      <c r="C49" s="47" t="s">
        <v>144</v>
      </c>
      <c r="D49" s="27" t="s">
        <v>23</v>
      </c>
      <c r="E49" s="28">
        <v>1</v>
      </c>
      <c r="F49" s="29"/>
      <c r="G49" s="25"/>
    </row>
    <row r="50" spans="1:7" ht="132.75" x14ac:dyDescent="0.25">
      <c r="A50" s="27" t="s">
        <v>145</v>
      </c>
      <c r="B50" s="26" t="s">
        <v>146</v>
      </c>
      <c r="C50" s="47" t="s">
        <v>147</v>
      </c>
      <c r="D50" s="27" t="s">
        <v>23</v>
      </c>
      <c r="E50" s="28">
        <v>1</v>
      </c>
      <c r="F50" s="29"/>
      <c r="G50" s="25"/>
    </row>
    <row r="51" spans="1:7" ht="132.75" x14ac:dyDescent="0.25">
      <c r="A51" s="27" t="s">
        <v>148</v>
      </c>
      <c r="B51" s="26" t="s">
        <v>149</v>
      </c>
      <c r="C51" s="47" t="s">
        <v>150</v>
      </c>
      <c r="D51" s="27" t="s">
        <v>23</v>
      </c>
      <c r="E51" s="28">
        <v>1</v>
      </c>
      <c r="F51" s="29"/>
      <c r="G51" s="25"/>
    </row>
    <row r="52" spans="1:7" ht="156.75" x14ac:dyDescent="0.25">
      <c r="A52" s="27" t="s">
        <v>151</v>
      </c>
      <c r="B52" s="26" t="s">
        <v>152</v>
      </c>
      <c r="C52" s="47" t="s">
        <v>153</v>
      </c>
      <c r="D52" s="27" t="s">
        <v>23</v>
      </c>
      <c r="E52" s="28">
        <v>41</v>
      </c>
      <c r="F52" s="29"/>
      <c r="G52" s="25"/>
    </row>
    <row r="53" spans="1:7" ht="120.75" x14ac:dyDescent="0.25">
      <c r="A53" s="27" t="s">
        <v>154</v>
      </c>
      <c r="B53" s="26" t="s">
        <v>155</v>
      </c>
      <c r="C53" s="47" t="s">
        <v>267</v>
      </c>
      <c r="D53" s="27" t="s">
        <v>217</v>
      </c>
      <c r="E53" s="28">
        <v>2</v>
      </c>
      <c r="F53" s="29"/>
      <c r="G53" s="25"/>
    </row>
    <row r="54" spans="1:7" ht="144.75" x14ac:dyDescent="0.25">
      <c r="A54" s="58" t="s">
        <v>156</v>
      </c>
      <c r="B54" s="59" t="s">
        <v>157</v>
      </c>
      <c r="C54" s="60" t="s">
        <v>158</v>
      </c>
      <c r="D54" s="58" t="s">
        <v>23</v>
      </c>
      <c r="E54" s="61">
        <v>6</v>
      </c>
      <c r="F54" s="62"/>
      <c r="G54" s="63"/>
    </row>
    <row r="55" spans="1:7" ht="15.75" x14ac:dyDescent="0.25">
      <c r="A55" s="16" t="s">
        <v>159</v>
      </c>
      <c r="B55" s="14" t="s">
        <v>10</v>
      </c>
      <c r="C55" s="45" t="s">
        <v>160</v>
      </c>
      <c r="D55" s="51"/>
      <c r="E55" s="20"/>
      <c r="F55" s="17"/>
      <c r="G55" s="18"/>
    </row>
    <row r="56" spans="1:7" ht="108.75" x14ac:dyDescent="0.25">
      <c r="A56" s="22" t="s">
        <v>161</v>
      </c>
      <c r="B56" s="21" t="s">
        <v>254</v>
      </c>
      <c r="C56" s="46" t="s">
        <v>266</v>
      </c>
      <c r="D56" s="22" t="s">
        <v>38</v>
      </c>
      <c r="E56" s="23">
        <f>E57+E58+E59+E60+E61+E62+E63+E64</f>
        <v>37882</v>
      </c>
      <c r="F56" s="24"/>
      <c r="G56" s="25"/>
    </row>
    <row r="57" spans="1:7" ht="132.75" x14ac:dyDescent="0.25">
      <c r="A57" s="27" t="s">
        <v>163</v>
      </c>
      <c r="B57" s="26" t="s">
        <v>162</v>
      </c>
      <c r="C57" s="47" t="s">
        <v>246</v>
      </c>
      <c r="D57" s="27" t="s">
        <v>38</v>
      </c>
      <c r="E57" s="28">
        <f>15307+49+19+15+9+11</f>
        <v>15410</v>
      </c>
      <c r="F57" s="29"/>
      <c r="G57" s="25"/>
    </row>
    <row r="58" spans="1:7" ht="132.75" x14ac:dyDescent="0.25">
      <c r="A58" s="27" t="s">
        <v>165</v>
      </c>
      <c r="B58" s="26" t="s">
        <v>164</v>
      </c>
      <c r="C58" s="47" t="s">
        <v>240</v>
      </c>
      <c r="D58" s="27" t="s">
        <v>38</v>
      </c>
      <c r="E58" s="28">
        <f>13292+11+12+26+3</f>
        <v>13344</v>
      </c>
      <c r="F58" s="29"/>
      <c r="G58" s="25"/>
    </row>
    <row r="59" spans="1:7" ht="144.75" x14ac:dyDescent="0.25">
      <c r="A59" s="27" t="s">
        <v>167</v>
      </c>
      <c r="B59" s="26" t="s">
        <v>166</v>
      </c>
      <c r="C59" s="47" t="s">
        <v>241</v>
      </c>
      <c r="D59" s="27" t="s">
        <v>38</v>
      </c>
      <c r="E59" s="28">
        <f>3626+20+8+14+12</f>
        <v>3680</v>
      </c>
      <c r="F59" s="29"/>
      <c r="G59" s="25"/>
    </row>
    <row r="60" spans="1:7" ht="144.75" x14ac:dyDescent="0.25">
      <c r="A60" s="27" t="s">
        <v>169</v>
      </c>
      <c r="B60" s="26" t="s">
        <v>168</v>
      </c>
      <c r="C60" s="47" t="s">
        <v>242</v>
      </c>
      <c r="D60" s="27" t="s">
        <v>38</v>
      </c>
      <c r="E60" s="28">
        <f>2188+11</f>
        <v>2199</v>
      </c>
      <c r="F60" s="29"/>
      <c r="G60" s="25"/>
    </row>
    <row r="61" spans="1:7" ht="144.75" x14ac:dyDescent="0.25">
      <c r="A61" s="27" t="s">
        <v>171</v>
      </c>
      <c r="B61" s="26" t="s">
        <v>170</v>
      </c>
      <c r="C61" s="47" t="s">
        <v>243</v>
      </c>
      <c r="D61" s="27" t="s">
        <v>38</v>
      </c>
      <c r="E61" s="28">
        <v>185</v>
      </c>
      <c r="F61" s="29"/>
      <c r="G61" s="25"/>
    </row>
    <row r="62" spans="1:7" ht="144.75" x14ac:dyDescent="0.25">
      <c r="A62" s="27" t="s">
        <v>173</v>
      </c>
      <c r="B62" s="26" t="s">
        <v>172</v>
      </c>
      <c r="C62" s="47" t="s">
        <v>244</v>
      </c>
      <c r="D62" s="27" t="s">
        <v>38</v>
      </c>
      <c r="E62" s="28">
        <f>74+25+44+32+29+29+93</f>
        <v>326</v>
      </c>
      <c r="F62" s="29"/>
      <c r="G62" s="25"/>
    </row>
    <row r="63" spans="1:7" ht="144.75" x14ac:dyDescent="0.25">
      <c r="A63" s="27" t="s">
        <v>175</v>
      </c>
      <c r="B63" s="26" t="s">
        <v>174</v>
      </c>
      <c r="C63" s="47" t="s">
        <v>245</v>
      </c>
      <c r="D63" s="27" t="s">
        <v>38</v>
      </c>
      <c r="E63" s="28">
        <v>2688</v>
      </c>
      <c r="F63" s="29"/>
      <c r="G63" s="25"/>
    </row>
    <row r="64" spans="1:7" ht="144.75" x14ac:dyDescent="0.25">
      <c r="A64" s="27" t="s">
        <v>178</v>
      </c>
      <c r="B64" s="26" t="s">
        <v>176</v>
      </c>
      <c r="C64" s="47" t="s">
        <v>177</v>
      </c>
      <c r="D64" s="27" t="s">
        <v>38</v>
      </c>
      <c r="E64" s="28">
        <v>50</v>
      </c>
      <c r="F64" s="29"/>
      <c r="G64" s="25"/>
    </row>
    <row r="65" spans="1:7" ht="132.75" x14ac:dyDescent="0.25">
      <c r="A65" s="27" t="s">
        <v>181</v>
      </c>
      <c r="B65" s="26" t="s">
        <v>179</v>
      </c>
      <c r="C65" s="47" t="s">
        <v>180</v>
      </c>
      <c r="D65" s="27" t="s">
        <v>38</v>
      </c>
      <c r="E65" s="28">
        <f>8+5+5+8+115</f>
        <v>141</v>
      </c>
      <c r="F65" s="29"/>
      <c r="G65" s="25"/>
    </row>
    <row r="66" spans="1:7" ht="132.75" x14ac:dyDescent="0.25">
      <c r="A66" s="27" t="s">
        <v>184</v>
      </c>
      <c r="B66" s="26" t="s">
        <v>182</v>
      </c>
      <c r="C66" s="47" t="s">
        <v>183</v>
      </c>
      <c r="D66" s="27" t="s">
        <v>38</v>
      </c>
      <c r="E66" s="28">
        <f>5+4+14+8+9+16+6+16+9+170</f>
        <v>257</v>
      </c>
      <c r="F66" s="29"/>
      <c r="G66" s="25"/>
    </row>
    <row r="67" spans="1:7" ht="159" x14ac:dyDescent="0.25">
      <c r="A67" s="27" t="s">
        <v>186</v>
      </c>
      <c r="B67" s="26" t="s">
        <v>185</v>
      </c>
      <c r="C67" s="47" t="s">
        <v>261</v>
      </c>
      <c r="D67" s="27" t="s">
        <v>257</v>
      </c>
      <c r="E67" s="28">
        <f>92+44+48+52+52+21+60+44+24+56+24+30+39+15+36+36+21+15+39+27+21+66+69+69+18+18+30+15+66+60+21+60+27+117+45+27</f>
        <v>1504</v>
      </c>
      <c r="F67" s="29"/>
      <c r="G67" s="25"/>
    </row>
    <row r="68" spans="1:7" ht="144.75" x14ac:dyDescent="0.25">
      <c r="A68" s="27" t="s">
        <v>189</v>
      </c>
      <c r="B68" s="26" t="s">
        <v>187</v>
      </c>
      <c r="C68" s="47" t="s">
        <v>188</v>
      </c>
      <c r="D68" s="27" t="s">
        <v>23</v>
      </c>
      <c r="E68" s="28">
        <v>16</v>
      </c>
      <c r="F68" s="29"/>
      <c r="G68" s="25"/>
    </row>
    <row r="69" spans="1:7" ht="144.75" x14ac:dyDescent="0.25">
      <c r="A69" s="27" t="s">
        <v>192</v>
      </c>
      <c r="B69" s="26" t="s">
        <v>190</v>
      </c>
      <c r="C69" s="47" t="s">
        <v>191</v>
      </c>
      <c r="D69" s="27" t="s">
        <v>23</v>
      </c>
      <c r="E69" s="28">
        <v>17</v>
      </c>
      <c r="F69" s="29"/>
      <c r="G69" s="25"/>
    </row>
    <row r="70" spans="1:7" ht="156.75" x14ac:dyDescent="0.25">
      <c r="A70" s="27" t="s">
        <v>195</v>
      </c>
      <c r="B70" s="26" t="s">
        <v>193</v>
      </c>
      <c r="C70" s="47" t="s">
        <v>194</v>
      </c>
      <c r="D70" s="27" t="s">
        <v>23</v>
      </c>
      <c r="E70" s="28">
        <v>9</v>
      </c>
      <c r="F70" s="29"/>
      <c r="G70" s="25"/>
    </row>
    <row r="71" spans="1:7" ht="156.75" x14ac:dyDescent="0.25">
      <c r="A71" s="27" t="s">
        <v>198</v>
      </c>
      <c r="B71" s="26" t="s">
        <v>196</v>
      </c>
      <c r="C71" s="47" t="s">
        <v>197</v>
      </c>
      <c r="D71" s="27" t="s">
        <v>23</v>
      </c>
      <c r="E71" s="28">
        <v>17</v>
      </c>
      <c r="F71" s="29"/>
      <c r="G71" s="25"/>
    </row>
    <row r="72" spans="1:7" ht="156.75" x14ac:dyDescent="0.25">
      <c r="A72" s="27" t="s">
        <v>201</v>
      </c>
      <c r="B72" s="26" t="s">
        <v>199</v>
      </c>
      <c r="C72" s="47" t="s">
        <v>200</v>
      </c>
      <c r="D72" s="27" t="s">
        <v>23</v>
      </c>
      <c r="E72" s="28">
        <v>2</v>
      </c>
      <c r="F72" s="29"/>
      <c r="G72" s="25"/>
    </row>
    <row r="73" spans="1:7" ht="159" x14ac:dyDescent="0.25">
      <c r="A73" s="27" t="s">
        <v>203</v>
      </c>
      <c r="B73" s="26" t="s">
        <v>202</v>
      </c>
      <c r="C73" s="47" t="s">
        <v>262</v>
      </c>
      <c r="D73" s="27" t="s">
        <v>257</v>
      </c>
      <c r="E73" s="28">
        <f>10+3+3+3+4+2+3</f>
        <v>28</v>
      </c>
      <c r="F73" s="29"/>
      <c r="G73" s="25"/>
    </row>
    <row r="74" spans="1:7" ht="159" x14ac:dyDescent="0.25">
      <c r="A74" s="27" t="s">
        <v>205</v>
      </c>
      <c r="B74" s="26" t="s">
        <v>204</v>
      </c>
      <c r="C74" s="47" t="s">
        <v>263</v>
      </c>
      <c r="D74" s="27" t="s">
        <v>257</v>
      </c>
      <c r="E74" s="28">
        <f>18+32+51+57+80+7+61+29+13+3+6+7+7+3</f>
        <v>374</v>
      </c>
      <c r="F74" s="29"/>
      <c r="G74" s="25"/>
    </row>
    <row r="75" spans="1:7" ht="159" x14ac:dyDescent="0.25">
      <c r="A75" s="27" t="s">
        <v>207</v>
      </c>
      <c r="B75" s="26" t="s">
        <v>206</v>
      </c>
      <c r="C75" s="47" t="s">
        <v>264</v>
      </c>
      <c r="D75" s="27" t="s">
        <v>257</v>
      </c>
      <c r="E75" s="28">
        <f>32</f>
        <v>32</v>
      </c>
      <c r="F75" s="29"/>
      <c r="G75" s="25"/>
    </row>
    <row r="76" spans="1:7" ht="156.75" x14ac:dyDescent="0.25">
      <c r="A76" s="27" t="s">
        <v>210</v>
      </c>
      <c r="B76" s="26" t="s">
        <v>208</v>
      </c>
      <c r="C76" s="47" t="s">
        <v>209</v>
      </c>
      <c r="D76" s="27" t="s">
        <v>38</v>
      </c>
      <c r="E76" s="28">
        <v>80</v>
      </c>
      <c r="F76" s="29"/>
      <c r="G76" s="25"/>
    </row>
    <row r="77" spans="1:7" ht="156.75" x14ac:dyDescent="0.25">
      <c r="A77" s="27" t="s">
        <v>212</v>
      </c>
      <c r="B77" s="26" t="s">
        <v>211</v>
      </c>
      <c r="C77" s="47" t="s">
        <v>238</v>
      </c>
      <c r="D77" s="27" t="s">
        <v>38</v>
      </c>
      <c r="E77" s="28">
        <v>60</v>
      </c>
      <c r="F77" s="29"/>
      <c r="G77" s="25"/>
    </row>
    <row r="78" spans="1:7" ht="156.75" x14ac:dyDescent="0.25">
      <c r="A78" s="27" t="s">
        <v>214</v>
      </c>
      <c r="B78" s="26" t="s">
        <v>213</v>
      </c>
      <c r="C78" s="47" t="s">
        <v>239</v>
      </c>
      <c r="D78" s="27" t="s">
        <v>38</v>
      </c>
      <c r="E78" s="28">
        <v>12</v>
      </c>
      <c r="F78" s="29"/>
      <c r="G78" s="25"/>
    </row>
    <row r="79" spans="1:7" ht="156.75" x14ac:dyDescent="0.25">
      <c r="A79" s="27" t="s">
        <v>218</v>
      </c>
      <c r="B79" s="26" t="s">
        <v>215</v>
      </c>
      <c r="C79" s="47" t="s">
        <v>216</v>
      </c>
      <c r="D79" s="27" t="s">
        <v>217</v>
      </c>
      <c r="E79" s="28">
        <v>20</v>
      </c>
      <c r="F79" s="29"/>
      <c r="G79" s="25"/>
    </row>
    <row r="80" spans="1:7" ht="156.75" x14ac:dyDescent="0.25">
      <c r="A80" s="27" t="s">
        <v>221</v>
      </c>
      <c r="B80" s="26" t="s">
        <v>219</v>
      </c>
      <c r="C80" s="47" t="s">
        <v>220</v>
      </c>
      <c r="D80" s="27" t="s">
        <v>217</v>
      </c>
      <c r="E80" s="28">
        <v>7</v>
      </c>
      <c r="F80" s="29"/>
      <c r="G80" s="25"/>
    </row>
    <row r="81" spans="1:7" ht="156.75" x14ac:dyDescent="0.25">
      <c r="A81" s="27" t="s">
        <v>223</v>
      </c>
      <c r="B81" s="26" t="s">
        <v>222</v>
      </c>
      <c r="C81" s="47" t="s">
        <v>237</v>
      </c>
      <c r="D81" s="27" t="s">
        <v>217</v>
      </c>
      <c r="E81" s="28">
        <v>2</v>
      </c>
      <c r="F81" s="29"/>
      <c r="G81" s="25"/>
    </row>
    <row r="82" spans="1:7" ht="144.75" x14ac:dyDescent="0.25">
      <c r="A82" s="27" t="s">
        <v>224</v>
      </c>
      <c r="B82" s="26" t="s">
        <v>225</v>
      </c>
      <c r="C82" s="47" t="s">
        <v>247</v>
      </c>
      <c r="D82" s="27" t="s">
        <v>38</v>
      </c>
      <c r="E82" s="28">
        <f>2466+2+2+12+5+2</f>
        <v>2489</v>
      </c>
      <c r="F82" s="29"/>
      <c r="G82" s="25"/>
    </row>
    <row r="83" spans="1:7" ht="144.75" x14ac:dyDescent="0.25">
      <c r="A83" s="27" t="s">
        <v>226</v>
      </c>
      <c r="B83" s="26" t="s">
        <v>225</v>
      </c>
      <c r="C83" s="47" t="s">
        <v>265</v>
      </c>
      <c r="D83" s="27" t="s">
        <v>217</v>
      </c>
      <c r="E83" s="28">
        <v>2</v>
      </c>
      <c r="F83" s="29"/>
      <c r="G83" s="25"/>
    </row>
    <row r="84" spans="1:7" ht="144.75" x14ac:dyDescent="0.25">
      <c r="A84" s="27" t="s">
        <v>229</v>
      </c>
      <c r="B84" s="26" t="s">
        <v>227</v>
      </c>
      <c r="C84" s="47" t="s">
        <v>228</v>
      </c>
      <c r="D84" s="27" t="s">
        <v>23</v>
      </c>
      <c r="E84" s="28">
        <v>40</v>
      </c>
      <c r="F84" s="29"/>
      <c r="G84" s="25"/>
    </row>
    <row r="85" spans="1:7" ht="144.75" x14ac:dyDescent="0.25">
      <c r="A85" s="27" t="s">
        <v>231</v>
      </c>
      <c r="B85" s="26" t="s">
        <v>230</v>
      </c>
      <c r="C85" s="47" t="s">
        <v>248</v>
      </c>
      <c r="D85" s="27" t="s">
        <v>23</v>
      </c>
      <c r="E85" s="28">
        <v>6</v>
      </c>
      <c r="F85" s="29"/>
      <c r="G85" s="25"/>
    </row>
    <row r="86" spans="1:7" ht="144.75" x14ac:dyDescent="0.25">
      <c r="A86" s="27" t="s">
        <v>232</v>
      </c>
      <c r="B86" s="26" t="s">
        <v>230</v>
      </c>
      <c r="C86" s="47" t="s">
        <v>249</v>
      </c>
      <c r="D86" s="27" t="s">
        <v>23</v>
      </c>
      <c r="E86" s="28">
        <v>1</v>
      </c>
      <c r="F86" s="29"/>
      <c r="G86" s="25"/>
    </row>
    <row r="87" spans="1:7" ht="144.75" x14ac:dyDescent="0.25">
      <c r="A87" s="27" t="s">
        <v>234</v>
      </c>
      <c r="B87" s="26" t="s">
        <v>233</v>
      </c>
      <c r="C87" s="47" t="s">
        <v>250</v>
      </c>
      <c r="D87" s="27" t="s">
        <v>23</v>
      </c>
      <c r="E87" s="28">
        <v>8</v>
      </c>
      <c r="F87" s="29"/>
      <c r="G87" s="25"/>
    </row>
    <row r="88" spans="1:7" ht="108.75" x14ac:dyDescent="0.25">
      <c r="A88" s="39" t="s">
        <v>236</v>
      </c>
      <c r="B88" s="38" t="s">
        <v>235</v>
      </c>
      <c r="C88" s="48" t="s">
        <v>251</v>
      </c>
      <c r="D88" s="39" t="s">
        <v>23</v>
      </c>
      <c r="E88" s="40">
        <v>2</v>
      </c>
      <c r="F88" s="41"/>
      <c r="G88" s="41"/>
    </row>
  </sheetData>
  <phoneticPr fontId="8" type="noConversion"/>
  <pageMargins left="0.78740157480314965" right="0.39370078740157483" top="1.4566929133858268" bottom="0.19685039370078741" header="0.98425196850393704" footer="0.31496062992125984"/>
  <pageSetup paperSize="9" scale="108" fitToHeight="6" orientation="landscape" r:id="rId1"/>
  <headerFooter>
    <oddHeader xml:space="preserve">&amp;LNaručitelj: &amp;"-,Podebljano"GRAD DONJI MIHOLJAC, Vukovarska 1, 31540 DONJI MIHOLJAC  &amp;"-,Uobičajeno"
Predmet: &amp;"-,Podebljano"SANACIJA OPASNIH MJESTA NA PODRUČJU GRADA DONJEG MIHOLJCA &amp;"-,Uobičajeno"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1F62C-566A-4D14-9A22-4451DC04887E}">
  <dimension ref="A1:G15"/>
  <sheetViews>
    <sheetView tabSelected="1" workbookViewId="0">
      <selection activeCell="G11" sqref="G11"/>
    </sheetView>
  </sheetViews>
  <sheetFormatPr defaultRowHeight="15" x14ac:dyDescent="0.25"/>
  <cols>
    <col min="1" max="1" width="10" customWidth="1"/>
    <col min="2" max="2" width="8.5703125" hidden="1" customWidth="1"/>
    <col min="3" max="3" width="48.7109375" customWidth="1"/>
    <col min="4" max="4" width="6.42578125" hidden="1" customWidth="1"/>
    <col min="5" max="5" width="9.28515625" customWidth="1"/>
    <col min="6" max="6" width="19" customWidth="1"/>
    <col min="7" max="7" width="24.85546875" customWidth="1"/>
  </cols>
  <sheetData>
    <row r="1" spans="1:7" ht="25.5" x14ac:dyDescent="0.25">
      <c r="A1" s="1" t="s">
        <v>0</v>
      </c>
      <c r="B1" s="70" t="s">
        <v>1</v>
      </c>
      <c r="C1" s="70"/>
      <c r="D1" s="70"/>
      <c r="E1" s="70"/>
      <c r="F1" s="70"/>
      <c r="G1" s="70"/>
    </row>
    <row r="2" spans="1:7" ht="15" customHeight="1" x14ac:dyDescent="0.25">
      <c r="A2" s="1" t="s">
        <v>2</v>
      </c>
      <c r="B2" s="71" t="s">
        <v>273</v>
      </c>
      <c r="C2" s="71"/>
      <c r="D2" s="71"/>
      <c r="E2" s="71"/>
      <c r="F2" s="71"/>
      <c r="G2" s="71"/>
    </row>
    <row r="3" spans="1:7" x14ac:dyDescent="0.25">
      <c r="A3" s="2"/>
      <c r="B3" s="3" t="s">
        <v>3</v>
      </c>
      <c r="C3" s="4"/>
      <c r="D3" s="4"/>
      <c r="E3" s="5"/>
      <c r="F3" s="5"/>
      <c r="G3" s="6"/>
    </row>
    <row r="4" spans="1:7" x14ac:dyDescent="0.25">
      <c r="A4" s="7"/>
      <c r="B4" s="8" t="s">
        <v>4</v>
      </c>
      <c r="C4" s="9" t="s">
        <v>5</v>
      </c>
      <c r="D4" s="10" t="s">
        <v>6</v>
      </c>
      <c r="E4" s="11" t="s">
        <v>7</v>
      </c>
      <c r="F4" s="12" t="s">
        <v>8</v>
      </c>
      <c r="G4" s="13" t="s">
        <v>272</v>
      </c>
    </row>
    <row r="5" spans="1:7" ht="15.75" x14ac:dyDescent="0.25">
      <c r="A5" s="15" t="s">
        <v>12</v>
      </c>
      <c r="B5" s="15" t="s">
        <v>10</v>
      </c>
      <c r="C5" s="15" t="s">
        <v>13</v>
      </c>
      <c r="D5" s="15"/>
      <c r="E5" s="15"/>
      <c r="F5" s="55"/>
      <c r="G5" s="55"/>
    </row>
    <row r="6" spans="1:7" ht="15.75" x14ac:dyDescent="0.25">
      <c r="A6" s="15" t="s">
        <v>30</v>
      </c>
      <c r="B6" s="15" t="s">
        <v>10</v>
      </c>
      <c r="C6" s="15" t="s">
        <v>31</v>
      </c>
      <c r="D6" s="15"/>
      <c r="E6" s="15"/>
      <c r="F6" s="55"/>
      <c r="G6" s="55"/>
    </row>
    <row r="7" spans="1:7" ht="15.75" x14ac:dyDescent="0.25">
      <c r="A7" s="15" t="s">
        <v>128</v>
      </c>
      <c r="B7" s="15" t="s">
        <v>10</v>
      </c>
      <c r="C7" s="15" t="s">
        <v>129</v>
      </c>
      <c r="D7" s="15"/>
      <c r="E7" s="15"/>
      <c r="F7" s="55"/>
      <c r="G7" s="55"/>
    </row>
    <row r="8" spans="1:7" ht="15.75" x14ac:dyDescent="0.25">
      <c r="A8" s="15" t="s">
        <v>159</v>
      </c>
      <c r="B8" s="15" t="s">
        <v>10</v>
      </c>
      <c r="C8" s="15" t="s">
        <v>160</v>
      </c>
      <c r="D8" s="15"/>
      <c r="E8" s="15"/>
      <c r="F8" s="55"/>
      <c r="G8" s="55"/>
    </row>
    <row r="9" spans="1:7" ht="18.75" x14ac:dyDescent="0.25">
      <c r="A9" s="64"/>
      <c r="B9" s="64"/>
      <c r="C9" s="64"/>
      <c r="D9" s="64"/>
      <c r="E9" s="64"/>
      <c r="F9" s="68" t="s">
        <v>271</v>
      </c>
      <c r="G9" s="65"/>
    </row>
    <row r="10" spans="1:7" x14ac:dyDescent="0.25">
      <c r="F10" s="67" t="s">
        <v>270</v>
      </c>
      <c r="G10" s="65"/>
    </row>
    <row r="11" spans="1:7" s="56" customFormat="1" ht="18.75" x14ac:dyDescent="0.25">
      <c r="A11" s="56" t="s">
        <v>268</v>
      </c>
      <c r="F11" s="69" t="s">
        <v>11</v>
      </c>
      <c r="G11" s="66"/>
    </row>
    <row r="12" spans="1:7" s="56" customFormat="1" x14ac:dyDescent="0.25">
      <c r="F12" s="72" t="s">
        <v>255</v>
      </c>
      <c r="G12" s="72"/>
    </row>
    <row r="13" spans="1:7" s="56" customFormat="1" ht="6" customHeight="1" x14ac:dyDescent="0.25"/>
    <row r="14" spans="1:7" s="56" customFormat="1" x14ac:dyDescent="0.25">
      <c r="F14" s="72" t="s">
        <v>256</v>
      </c>
      <c r="G14" s="72"/>
    </row>
    <row r="15" spans="1:7" s="56" customFormat="1" x14ac:dyDescent="0.25"/>
  </sheetData>
  <mergeCells count="4">
    <mergeCell ref="B1:G1"/>
    <mergeCell ref="B2:G2"/>
    <mergeCell ref="F14:G14"/>
    <mergeCell ref="F12:G12"/>
  </mergeCells>
  <pageMargins left="1.4960629921259843" right="0.70866141732283472" top="1.9291338582677167"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3</vt:i4>
      </vt:variant>
    </vt:vector>
  </HeadingPairs>
  <TitlesOfParts>
    <vt:vector size="5" baseType="lpstr">
      <vt:lpstr>specifikacija</vt:lpstr>
      <vt:lpstr>rekapitulacija</vt:lpstr>
      <vt:lpstr>specifikacija!Ispis_naslova</vt:lpstr>
      <vt:lpstr>specifikacija!Podrucje_ispisa</vt:lpstr>
      <vt:lpstr>rekapitulacija!zadnja_MH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Molnar</dc:creator>
  <cp:lastModifiedBy>Mihael Baric</cp:lastModifiedBy>
  <cp:lastPrinted>2022-10-18T16:55:00Z</cp:lastPrinted>
  <dcterms:created xsi:type="dcterms:W3CDTF">2022-08-06T16:12:41Z</dcterms:created>
  <dcterms:modified xsi:type="dcterms:W3CDTF">2023-10-02T10:39:00Z</dcterms:modified>
</cp:coreProperties>
</file>