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onjimih-my.sharepoint.com/personal/admin_donjimih_donjimih_onmicrosoft_com/Documents/Dopisi/AKTUALNO JEDNOSTAVNA NABAVA/2023/JN 48 2023 Sanacija opasnih mjesta/"/>
    </mc:Choice>
  </mc:AlternateContent>
  <xr:revisionPtr revIDLastSave="0" documentId="8_{4F43CE4B-CF93-412B-AF90-65471239254C}" xr6:coauthVersionLast="47" xr6:coauthVersionMax="47" xr10:uidLastSave="{00000000-0000-0000-0000-000000000000}"/>
  <bookViews>
    <workbookView xWindow="-120" yWindow="-120" windowWidth="29040" windowHeight="15840" activeTab="1" xr2:uid="{00000000-000D-0000-FFFF-FFFF00000000}"/>
  </bookViews>
  <sheets>
    <sheet name="specifikacija" sheetId="1" r:id="rId1"/>
    <sheet name="rekapitulacija" sheetId="4" r:id="rId2"/>
  </sheets>
  <definedNames>
    <definedName name="_xlnm.Print_Titles" localSheetId="0">specifikacija!$2:$2</definedName>
    <definedName name="_xlnm.Print_Area" localSheetId="0">specifikacija!$A$1:$G$88</definedName>
    <definedName name="zadnja_MH" localSheetId="1">rekapitulacija!$A$11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82" i="1"/>
  <c r="E75" i="1" l="1"/>
  <c r="E74" i="1"/>
  <c r="E73" i="1"/>
  <c r="E67" i="1"/>
  <c r="E66" i="1"/>
  <c r="E65" i="1"/>
  <c r="E62" i="1"/>
  <c r="E60" i="1"/>
  <c r="E59" i="1"/>
  <c r="E58" i="1"/>
  <c r="E57" i="1"/>
  <c r="E56" i="1" l="1"/>
</calcChain>
</file>

<file path=xl/sharedStrings.xml><?xml version="1.0" encoding="utf-8"?>
<sst xmlns="http://schemas.openxmlformats.org/spreadsheetml/2006/main" count="375" uniqueCount="274">
  <si>
    <t>Naručitelj:</t>
  </si>
  <si>
    <t>GRAD DONJI MIHOLJAC, Vukovarska 1, 31540 DONJI MIHOLJAC</t>
  </si>
  <si>
    <t>Predmet:</t>
  </si>
  <si>
    <t>Project ID</t>
  </si>
  <si>
    <t>UGOVOR</t>
  </si>
  <si>
    <t>Opis radova</t>
  </si>
  <si>
    <t>J.M</t>
  </si>
  <si>
    <t>Količina</t>
  </si>
  <si>
    <t>Jedinična cijena</t>
  </si>
  <si>
    <t>0</t>
  </si>
  <si>
    <t/>
  </si>
  <si>
    <t>SVEUKUPNO</t>
  </si>
  <si>
    <t>1</t>
  </si>
  <si>
    <t>PRIPREMNI RADOVI</t>
  </si>
  <si>
    <t>1.1</t>
  </si>
  <si>
    <t>01.06.
00102.</t>
  </si>
  <si>
    <t xml:space="preserve">Projektantski nadzor.  Obračun po broju izlazaka. </t>
  </si>
  <si>
    <t>izlazak</t>
  </si>
  <si>
    <t>1.2</t>
  </si>
  <si>
    <t>01.03.
00090.
200.020</t>
  </si>
  <si>
    <t>1.3</t>
  </si>
  <si>
    <t>11.01.
00201.</t>
  </si>
  <si>
    <t>Vađenje, demontiranje i izmještanje prometnih znakova.  Ovaj rad obuhvaća vađenje i pažljivo demontiranje prometnih znakova radi ponovne montaže, utovar i prijevoz na privremeno odlagalište, utovar i prijevoz do mjesta ugradnje, iskop za temelje, betoniranje temelja i ponovnu montažu istih. Obračun je po komadu demontiranih i ponovno montiranih znakova.  Izvedba, kontrola kakvoće i obračun prema OTU 1-03.2.</t>
  </si>
  <si>
    <t>kom</t>
  </si>
  <si>
    <t>1.4</t>
  </si>
  <si>
    <t>11.01.
00291.
070.010</t>
  </si>
  <si>
    <t>Demontaža postojećeg prometnog znaka sa stupovima i temeljima, s utovarom i prijevozom na mjesto oporabe ili zbrinjavanja.  Obračun po komadu demontiranog znaka. Izvedba, kontrola kakvoće i obračun prema OTU 1-03.2.</t>
  </si>
  <si>
    <t>1.5</t>
  </si>
  <si>
    <t>11.01.
00291.
071.010</t>
  </si>
  <si>
    <t>Demontaža postojećeg prometnog znaka  - stavka obuhvaća demontažu i uklanjanje ploče prometnog znaka bez oštećenja nosača/stupa i temelja, s utovarom i prijevozom na mjesto oporabe ili zbrinjavanja.  Obračun po komadu demontiranog znaka. Izvedba, kontrola kakvoće i obračun prema OTU 1-03.2.</t>
  </si>
  <si>
    <t>2</t>
  </si>
  <si>
    <t>PROMETNI ZNAKOVI</t>
  </si>
  <si>
    <t>2.1</t>
  </si>
  <si>
    <t>09.01.
00099.
030.035</t>
  </si>
  <si>
    <t>Izrada temelja stupa od betona klase C 20/25 s iskopom u materijalu "C" kategorije, oblika krnje piramide čije su stranice donjeg kvadrata 40 cm, gornjeg 30 cm, a visine 70 cm.  Stavka obuhvaća iskop za temelje; dobavu, ugradbu i njegu betona; dobavu i ugradbu ankera i podložnih pločica za pričvršćenje stupa; zatrpavanje temelja; utovar viška materijala u prijevozno sredstvo i prijevoz do mjesta oporabe ili zbrinjavanja, odnosno sav rad, opremu i materijal potreban za potpuno dovršenje stavke.  Obračun je po komadu izvedenih temelja. Izvedba i kontrola kakvoće prema OTU 7-01, 7-01.4 i 9-01.</t>
  </si>
  <si>
    <t>2.2</t>
  </si>
  <si>
    <t>09.01.
00200.
010.010</t>
  </si>
  <si>
    <t>Nabava, prijevoz i postavljanje stupova od FeZn cijevi, Ø 60,3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Obračun je po m1 ugrađenih stupova.  Izvedba i kontrola kakvoće prema OTU 9-01.</t>
  </si>
  <si>
    <t>m1</t>
  </si>
  <si>
    <t>2.3</t>
  </si>
  <si>
    <t>09.01.
00600.
070.010</t>
  </si>
  <si>
    <t>Postavljanje prometnog znaka A02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</si>
  <si>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2.4</t>
  </si>
  <si>
    <t>09.01.
00901.
070.010</t>
  </si>
  <si>
    <t>Postavljanje prometnog znaka A05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</si>
  <si>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2.5</t>
  </si>
  <si>
    <t>09.01.
00902.
070.010</t>
  </si>
  <si>
    <t>Postavljanje prometnog znaka A05-1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</si>
  <si>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2.6</t>
  </si>
  <si>
    <t>09.01.
01601.
070.010</t>
  </si>
  <si>
    <t>Postavljanje prometnog znaka A12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</si>
  <si>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2.7</t>
  </si>
  <si>
    <t>09.01.
05500.
040.010</t>
  </si>
  <si>
    <t>Postavljanje prometnog znaka B01 s retroreflektirajućom folijom koeficijenta retrorefleksije razreda RA2,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</si>
  <si>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2.8</t>
  </si>
  <si>
    <t>09.01.
05600.
040.020</t>
  </si>
  <si>
    <t>Postavljanje prometnog znaka B02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</si>
  <si>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2.9</t>
  </si>
  <si>
    <t>09.01.
05800.
070.020</t>
  </si>
  <si>
    <t>Postavljanje prometnog znaka B04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</si>
  <si>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2.10</t>
  </si>
  <si>
    <t>09.01.
05901.
070.020</t>
  </si>
  <si>
    <t>Postavljanje prometnog znaka B05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</si>
  <si>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2.11</t>
  </si>
  <si>
    <t>09.01.
06201.
070.020</t>
  </si>
  <si>
    <t>Postavljanje prometnog znaka B08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</si>
  <si>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2.12</t>
  </si>
  <si>
    <t>09.01.
08501.
070.020</t>
  </si>
  <si>
    <t>Postavljanje prometnog znaka B31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</si>
  <si>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2.13</t>
  </si>
  <si>
    <t>09.01.
09903.
090.020</t>
  </si>
  <si>
    <t>Postavljanje prometnog znaka B45-2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</si>
  <si>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2.14</t>
  </si>
  <si>
    <t>09.01.
11700.
070.020</t>
  </si>
  <si>
    <t>Postavljanje prometnog znaka C01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</si>
  <si>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2.15</t>
  </si>
  <si>
    <t>09.01.
11800.
040.020</t>
  </si>
  <si>
    <t>Postavljanje prometnog znaka C02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</si>
  <si>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2.16</t>
  </si>
  <si>
    <t>09.01.
12101.
070.020</t>
  </si>
  <si>
    <t>Postavljanje prometnog znaka C05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</si>
  <si>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2.17</t>
  </si>
  <si>
    <t>09.01.
12102.
070.010</t>
  </si>
  <si>
    <t>Postavljanje prometnog znaka C05-1 s retroreflektirajućom folijom koeficijenta retrorefleksije razreda RA1, debljine lima 2 mm, 100x25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</si>
  <si>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2.18</t>
  </si>
  <si>
    <t>09.01.
12201.
070.020</t>
  </si>
  <si>
    <t>Postavljanje prometnog znaka C06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</si>
  <si>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2.19</t>
  </si>
  <si>
    <t>09.01.
12401.
040.020</t>
  </si>
  <si>
    <t>Postavljanje prometnog znaka C08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</si>
  <si>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2.20</t>
  </si>
  <si>
    <t>09.01.
12501.
070.020</t>
  </si>
  <si>
    <t>Postavljanje prometnog znaka C09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</si>
  <si>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2.21</t>
  </si>
  <si>
    <t>09.01.
13801.
070.020</t>
  </si>
  <si>
    <t>Postavljanje prometnog znaka C22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</si>
  <si>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2.22</t>
  </si>
  <si>
    <t>09.01.
15501.
070.020</t>
  </si>
  <si>
    <t>Postavljanje prometnog znaka C39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</si>
  <si>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2.23</t>
  </si>
  <si>
    <t>09.01.
19901.
070.020</t>
  </si>
  <si>
    <t>Postavljanje prometnog znaka C83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</si>
  <si>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2.24</t>
  </si>
  <si>
    <t>09.01.
25802.
005</t>
  </si>
  <si>
    <t>2.25</t>
  </si>
  <si>
    <t>09.01.
26700.
090.020</t>
  </si>
  <si>
    <t>Postavljanje prometnog znaka E01 s retroreflektirajućom folijom koeficijenta retrorefleksije razreda RA2,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</si>
  <si>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2.26</t>
  </si>
  <si>
    <t>09.01.
26700.
070.020</t>
  </si>
  <si>
    <t>Postavljanje prometnog znaka E01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</si>
  <si>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2.27</t>
  </si>
  <si>
    <t>09.01.
26730.
090.010</t>
  </si>
  <si>
    <t>Postavljanje prometnog znaka E02-1 s retroreflektirajućom folijom koeficijenta retrorefleksije razreda RA2,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</si>
  <si>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2.28</t>
  </si>
  <si>
    <t>09.01.
27301.
070.010</t>
  </si>
  <si>
    <t>Postavljanje prometnog znaka E05 s retroreflektirajućom folijom koeficijenta retrorefleksije razreda RA1,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</si>
  <si>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2.29</t>
  </si>
  <si>
    <t>09.01.
28304.
070.020</t>
  </si>
  <si>
    <t>Postavljanje prometnog znaka E09-4 s retroreflektirajućom folijom koeficijenta retrorefleksije razreda RA1, debljine lima 2 mm, 30x60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</si>
  <si>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2.30</t>
  </si>
  <si>
    <t>09.01.
29701.
070.020</t>
  </si>
  <si>
    <t>Postavljanje prometnog znaka E11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</si>
  <si>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2.31</t>
  </si>
  <si>
    <t>09.01.
30101.
070.020</t>
  </si>
  <si>
    <t>Postavljanje prometnog znaka E14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</si>
  <si>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2.32</t>
  </si>
  <si>
    <t>09.01.
30102.
090.020</t>
  </si>
  <si>
    <t>Postavljanje prometnog znaka E14-1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</si>
  <si>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3</t>
  </si>
  <si>
    <t>PROMETNA OPREMA</t>
  </si>
  <si>
    <t>3.1</t>
  </si>
  <si>
    <t>09.03.
00601.
010</t>
  </si>
  <si>
    <t xml:space="preserve">Nabava, prijevoz i ugradnja ploče za označavanje prometnog otoka (K05) veličine 30x100 cm. Ploče se ugrađuju prema elaboratu prometne opreme i signalizacije, a u skladu s važećim Pravilnikom o prometnim znakovima, opremi i signalizaciji na cestama i važećim hrvatskim normama koje reguliraju to područje. U cijenu je uključen sav rad, oprema i materijal potreban za potpuno dovršenje stavke. Obračun je po komadu ugrađene ploče. Ploča mora biti izvedena s koeficijentom retrorefleksije razreda RA3. </t>
  </si>
  <si>
    <t>3.2</t>
  </si>
  <si>
    <t>09.03.
01201.
010</t>
  </si>
  <si>
    <t xml:space="preserve">Nabava, prijevoz i ugradnja ploče za označavanje zavoja na cesti (K10)  veličine 150x50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</si>
  <si>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3.3</t>
  </si>
  <si>
    <t>09.03.
01210.
010</t>
  </si>
  <si>
    <t xml:space="preserve">Nabava, prijevoz i ugradnja ploče za označavanje zavoja na cesti (K10-1)  veličine 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</si>
  <si>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3.4</t>
  </si>
  <si>
    <t>09.03.
01421.
010</t>
  </si>
  <si>
    <t xml:space="preserve">Postavljanje ploče (bočne) zapreke (K12-2)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</si>
  <si>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3.5</t>
  </si>
  <si>
    <t>09.03.
01426.
010</t>
  </si>
  <si>
    <t xml:space="preserve">Postavljanje ploče (bočne) zapreke (K12-3)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</si>
  <si>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3.6</t>
  </si>
  <si>
    <t>09.12.
33101.
020</t>
  </si>
  <si>
    <t xml:space="preserve">Postavljanje branika za označavanje zapreka (K14)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</si>
  <si>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3.7</t>
  </si>
  <si>
    <t>09.12.
33201.
020</t>
  </si>
  <si>
    <t xml:space="preserve">Postavljanje branika za označavanje zapreka (K14-1)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</si>
  <si>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3.8</t>
  </si>
  <si>
    <t>09.07.
00401.
150.010</t>
  </si>
  <si>
    <t xml:space="preserve">Optička bijela crta upozorenja (K32), bijele boje, s retroreflektivnim zrncima klase II Tip I, izvedene bojom, minimalne debljine suhog sloja 220 μm, minimalnih karakteristika Q3, R5, RW3, B3, pojačane otpornosti na klizanje (SRT&gt;60), početne brzine (xx km/h)-konačne brzine (xx km/h). Postavljaju se prema prometnom elaboratu,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komadu elemenata za smirivanje prometa. </t>
  </si>
  <si>
    <t>3.9</t>
  </si>
  <si>
    <t>09.07.
00701.
010.010</t>
  </si>
  <si>
    <t>3.10</t>
  </si>
  <si>
    <t>09.03.
00110.
010.020</t>
  </si>
  <si>
    <t xml:space="preserve">Nabava, prijevoz i ugradnja fleksibilnih stupića s poliuretanskom jezgrom sive boje, visine 100 cm. Fleksibilni stupići s poliuretanskom jezgrom imaju dva reda retroreflektirajuće folije bijele boje najmanje klase 3. Na vrhu i podnožju stupića su retroreflektirajući kristali koeficijenta retrorefleksije razreda RA3, bijele boje, ø 8 cm. Stupići se ugrađuju prometnom elaboratu, a u skladu s važećim zakonskim i podzakonskim aktima iz područja cestovnog prometa te hrvatskim normama koje reguliraju to područje. U cijenu je uključen sav rad, oprema i materijal potreban za potpuno dovršenje stavke. Obračun je po komadu postavljenih stupića. </t>
  </si>
  <si>
    <t>4</t>
  </si>
  <si>
    <t>OZNAKE NA KOLNIKU I DRUGIM POVRŠINAMA</t>
  </si>
  <si>
    <t>4.1</t>
  </si>
  <si>
    <t>09.02.
00101.
010.510</t>
  </si>
  <si>
    <t>4.2</t>
  </si>
  <si>
    <t>09.02.
00101.
010.500</t>
  </si>
  <si>
    <t>4.3</t>
  </si>
  <si>
    <t>09.02.
00101.
020.510</t>
  </si>
  <si>
    <t>4.4</t>
  </si>
  <si>
    <t>09.02.
00101.
020.500</t>
  </si>
  <si>
    <t>4.5</t>
  </si>
  <si>
    <t>09.02.
00101.
050.510</t>
  </si>
  <si>
    <t>4.6</t>
  </si>
  <si>
    <t>09.02.
00101.
030.510</t>
  </si>
  <si>
    <t>4.7</t>
  </si>
  <si>
    <t>09.02.
00101.
030.500</t>
  </si>
  <si>
    <t>4.8</t>
  </si>
  <si>
    <t>09.02.
00500.
110.540</t>
  </si>
  <si>
    <t>Izrada crte vodilje bijele boje široke isprekidane, punog/praznog polja 1/1 m, širine 30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</si>
  <si>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4.9</t>
  </si>
  <si>
    <t>09.02.
01101.
420</t>
  </si>
  <si>
    <t>Izrada pune crte za zaustavljanje (H14)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</si>
  <si>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4.10</t>
  </si>
  <si>
    <t>09.02.
01199.
420</t>
  </si>
  <si>
    <t>Izrada isprekidane crte za zaustavljanje (H15)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</si>
  <si>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4.11</t>
  </si>
  <si>
    <t>09.02.
01801.
460.020</t>
  </si>
  <si>
    <t>4.12</t>
  </si>
  <si>
    <t>09.02.
02102.
150.010</t>
  </si>
  <si>
    <t>Izrada strelica za označavanje jednog smjera bijele boje (H22)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</si>
  <si>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4.13</t>
  </si>
  <si>
    <t>09.02.
02103.
150.010</t>
  </si>
  <si>
    <t>Izrada strelica za označavanje jednog smjera bijele boje - LIJEVO (H23)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</si>
  <si>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4.14</t>
  </si>
  <si>
    <t>09.02.
02302.
150.010</t>
  </si>
  <si>
    <t>Izrada strelica za označavanje dva smjera bijele boje - RAVNO i LIJEVO (H28)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</si>
  <si>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4.15</t>
  </si>
  <si>
    <t>09.02.
02303.
150.010</t>
  </si>
  <si>
    <t>Izrada strelica za označavanje dva smjera bijele boje - RAVNO i DESNO (H29)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</si>
  <si>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4.16</t>
  </si>
  <si>
    <t>09.02.
02304.
150.010</t>
  </si>
  <si>
    <t>Izrada strelica za označavanje dva smjera bijele boje - LIJEVO i DESNO (H30)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</si>
  <si>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4.17</t>
  </si>
  <si>
    <t>09.02.
03601.
150</t>
  </si>
  <si>
    <t>4.18</t>
  </si>
  <si>
    <t>09.02.
03801.
150</t>
  </si>
  <si>
    <t>4.19</t>
  </si>
  <si>
    <t>09.02.
03802.
150</t>
  </si>
  <si>
    <t>4.20</t>
  </si>
  <si>
    <t>09.02.
06301.
150</t>
  </si>
  <si>
    <t>Izrada prometnih površina za posebne namjene-zabranjeno zaustavljanje i parkiranje (H51)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</si>
  <si>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4.21</t>
  </si>
  <si>
    <t>09.02.
06401.
150</t>
  </si>
  <si>
    <t>4.22</t>
  </si>
  <si>
    <t>09.02.
06901.
150</t>
  </si>
  <si>
    <t>4.23</t>
  </si>
  <si>
    <t>09.02.
06198.
150</t>
  </si>
  <si>
    <t>Izrada prometnih površina za posebne namjene - mjesta namijenjena isključivo osobama s inveliditetom (H57)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</si>
  <si>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komplet</t>
  </si>
  <si>
    <t>4.24</t>
  </si>
  <si>
    <t>09.02.
06197.
150</t>
  </si>
  <si>
    <t>Izrada prometnih površina za posebne namjene - mjesta namijenjena isključivo osobama s inveliditetom (H57-1)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</si>
  <si>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4.25</t>
  </si>
  <si>
    <t>09.02.
06201.
150</t>
  </si>
  <si>
    <t>4.26</t>
  </si>
  <si>
    <t>4.27</t>
  </si>
  <si>
    <t>09.02.
06601.
110</t>
  </si>
  <si>
    <t>4.28</t>
  </si>
  <si>
    <t>09.02.
04401.
150.010</t>
  </si>
  <si>
    <t>Izrada natpisa "STOP" (H63) bijele boje Tip I, izvedene bojom, minimalne debljine suhog sloja 220 μm, minimalnih karakteristika Q3, R5, RW3, B3, pojačane otpornosti na klizanje (SRT&gt;60), visine slova 1,6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</si>
  <si>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4.29</t>
  </si>
  <si>
    <t>09.02.
05001.
150</t>
  </si>
  <si>
    <t>4.30</t>
  </si>
  <si>
    <t>4.31</t>
  </si>
  <si>
    <t>09.02.
05091.
150</t>
  </si>
  <si>
    <t>4.32</t>
  </si>
  <si>
    <t>09.02.
05305.
150</t>
  </si>
  <si>
    <t>4.33</t>
  </si>
  <si>
    <t>Izrada prometnih površina za posebne namjene-mjesta namijenjena isključivo osobama s invaliditetom (H57-2)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</si>
  <si>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Izrada prometnih površina za posebne namjene-zabranjeno zaustavljanje i parkiranje ("X")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</si>
  <si>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Izrada-obilježavanje naprava za smirivanje prometa-umjetne izbočine na kolniku  (H55 žuto-crne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</si>
  <si>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razdjelne ili rubne crte bijele boje (H01) pune,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</si>
  <si>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</si>
  <si>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</si>
  <si>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5/5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</si>
  <si>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</si>
  <si>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</si>
  <si>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pune,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</si>
  <si>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Izrada-obilježavanje mjesta za parkiranje-uzdužno (H61) ili okomito (H61-1) bijele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</si>
  <si>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natpisa "50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</si>
  <si>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"100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</si>
  <si>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natpisa-umetnuti prometni znak A02 prema elaboratu (H73)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</si>
  <si>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(H76) bijele boje Tip I, izvedene bojom, minimalne debljine suhog sloja 220 μm, minimalnih karakteristika Q3, R5, RW3, B3, pojačane otpornosti na klizanje (SRT&gt;60). Oznake na kolniku izvode se prema prometnom elaboratu. U cijenu ulazi sav rad, materijal prijevoz i sve ostalo što je potrebno za potpuni dovršetak posla uključujući potrebna ispitivanja kakvoće materijala i rada. Obračun je po komadu izvedenih oznaka. Izvedba, kontrola kakvoće i obračun prema OTU 9-02 i 9-02.3.</t>
  </si>
  <si>
    <t>1.6</t>
  </si>
  <si>
    <t>11.01.02101.</t>
  </si>
  <si>
    <t>01.02.00150.100.</t>
  </si>
  <si>
    <t>Projektant:</t>
  </si>
  <si>
    <t>Ivan Molnar, dipl. ing. prom.</t>
  </si>
  <si>
    <r>
      <t>m</t>
    </r>
    <r>
      <rPr>
        <vertAlign val="superscript"/>
        <sz val="9"/>
        <rFont val="Calibri"/>
        <family val="2"/>
        <charset val="238"/>
      </rPr>
      <t>2</t>
    </r>
  </si>
  <si>
    <r>
      <t>Uklanjanje grmlja, šiblja i drveća do Ø 10 cm stavka obuhvaća sječenje šiblja i stabala svih dimenzija, odsijecanje granja, rezanje stabala i debelih grana na dužine pogodne za prijevoz, vađenje korijenja šiblja te starih panjeva i panjeva novo posječenih stabala, uključujući utovar i prijevoz na mjesto oporabe ili zbrinjavanja.  Obračun je po m</t>
    </r>
    <r>
      <rPr>
        <vertAlign val="superscript"/>
        <sz val="9"/>
        <rFont val="Calibri"/>
        <family val="2"/>
        <charset val="238"/>
      </rPr>
      <t>2</t>
    </r>
    <r>
      <rPr>
        <sz val="9"/>
        <rFont val="Calibri"/>
        <family val="2"/>
        <charset val="238"/>
      </rPr>
      <t xml:space="preserve"> očišćene zarasle površine. Izvedba, kontrola kakvoće i obračun prema OTU 1-03.1.</t>
    </r>
  </si>
  <si>
    <r>
      <t>Uklanjanje postojeće horizontalne signalizacije - demarkiranje vodom pod visokim pritiskom.  Obračun je po m</t>
    </r>
    <r>
      <rPr>
        <vertAlign val="superscript"/>
        <sz val="9"/>
        <rFont val="Calibri"/>
        <family val="2"/>
        <charset val="238"/>
      </rPr>
      <t>2</t>
    </r>
    <r>
      <rPr>
        <sz val="9"/>
        <rFont val="Calibri"/>
        <family val="2"/>
        <charset val="238"/>
      </rPr>
      <t xml:space="preserve"> stvarno uklonjene horizontalne signalizacije. </t>
    </r>
  </si>
  <si>
    <r>
      <t>Postavljanje prometnog znaka D05 s retroreflektirajućom folijom koeficijenta retrorefleksije razreda RA1.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m</t>
    </r>
    <r>
      <rPr>
        <vertAlign val="superscript"/>
        <sz val="9"/>
        <rFont val="Calibri"/>
        <family val="2"/>
        <charset val="238"/>
      </rPr>
      <t>2</t>
    </r>
    <r>
      <rPr>
        <sz val="9"/>
        <rFont val="Calibri"/>
        <family val="2"/>
        <charset val="238"/>
      </rPr>
      <t>. Podloga prometnog znaka izrađuje se od aluminijskog lima sa dvostruko povijenim rubom. Izvedba i kontrola kakvoće prema OTU 9.01.</t>
    </r>
  </si>
  <si>
    <r>
      <t>Izrada pješačkog prijelaza (H19) bijele boje Tip I, izvedene bojom, minimalne debljine suhog sloja 220 μm, minimalnih karakteristika Q3, R5, RW3, B3, pojačane otpornosti na klizanje (SRT&gt;60), širine 4,0 m, širine trake, puno/prazno polje 0,5/0,5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9-02.2.</t>
    </r>
  </si>
  <si>
    <r>
      <t>Izrada polja za usmjeravanje prometa ispred otoka za razdvajanje prometnih tokova (H47)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</si>
  <si>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(H47-2)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</si>
  <si>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</si>
  <si>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t>Izrada-obilježavanje mjesta za parkiranje za električna vozila (H59) zelene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</si>
  <si>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Iskolčenje  prometne opreme i signalizacije - tzv "Markiranje" razdjelnih ili rubnih crta, te crta vodilja kroz raskrižje. Uključuju sva mjerenja kojima se podaci iz projekta prenose na teren i obrnuto  u razdoblju pripremnih radova od početka radova do predaje svih radova investitoru, odnosno završetka izrade razdjelnih ili rubnih crta. Obračun je po m1 iskolčene trase u skladu s projektom. Izvedba, kontrola kakvoće i obračun prema OTU 1-02.</t>
  </si>
  <si>
    <t xml:space="preserve">Umjetne izbočine (K35) od gumene mase, za brzinu od 50 km/h ili manje. Postavljaju se prema prometnom elaboratu preko cijelog kolnika širine 6,0 m s krajevima polukružnog završetka,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kompletu elemenata za smirivanje prometa. </t>
  </si>
  <si>
    <t>Vukovar, listopad  2022. godine</t>
  </si>
  <si>
    <t>m2</t>
  </si>
  <si>
    <t>PDV</t>
  </si>
  <si>
    <t>UKUPNO</t>
  </si>
  <si>
    <t>Ukupno (€)</t>
  </si>
  <si>
    <t>JN-29/2023 (SANACIJA OPASNIH MJESTA NA PODRUČJU GRADA DONJEG MIHOLJCA)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</si>
</sst>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n"/>
    <numFmt numFmtId="165" formatCode="#,##0;[Red]#,##0"/>
  </numFmts>
  <fonts count="20" x14ac:knownFonts="1">
    <font>
      <sz val="11"/>
      <color theme="1"/>
      <name val="Calibri"/>
      <family val="2"/>
      <charset val="238"/>
      <scheme val="minor"/>
    </font>
    <font>
      <b/>
      <sz val="10"/>
      <name val="Arial"/>
      <family val="2"/>
      <charset val="238"/>
    </font>
    <font>
      <b/>
      <sz val="11"/>
      <name val="Arial"/>
      <family val="2"/>
      <charset val="238"/>
    </font>
    <font>
      <sz val="8"/>
      <name val="Arial"/>
      <family val="2"/>
      <charset val="238"/>
    </font>
    <font>
      <sz val="10"/>
      <color theme="0"/>
      <name val="Arial"/>
      <family val="2"/>
      <charset val="238"/>
    </font>
    <font>
      <b/>
      <sz val="14"/>
      <name val="Calibri"/>
      <family val="2"/>
      <charset val="238"/>
      <scheme val="minor"/>
    </font>
    <font>
      <b/>
      <sz val="12"/>
      <name val="Calibri"/>
      <family val="2"/>
      <charset val="238"/>
    </font>
    <font>
      <sz val="9"/>
      <name val="Calibri"/>
      <family val="2"/>
      <charset val="238"/>
    </font>
    <font>
      <sz val="8"/>
      <name val="Calibri"/>
      <family val="2"/>
      <charset val="238"/>
      <scheme val="minor"/>
    </font>
    <font>
      <sz val="10"/>
      <name val="Arial"/>
      <family val="2"/>
      <charset val="238"/>
    </font>
    <font>
      <b/>
      <sz val="10"/>
      <name val="Calibri"/>
      <family val="2"/>
      <charset val="238"/>
    </font>
    <font>
      <sz val="10"/>
      <name val="Calibri"/>
      <family val="2"/>
      <charset val="238"/>
    </font>
    <font>
      <b/>
      <i/>
      <sz val="10"/>
      <name val="Arial"/>
      <family val="2"/>
      <charset val="238"/>
    </font>
    <font>
      <b/>
      <i/>
      <sz val="10"/>
      <name val="Calibri"/>
      <family val="2"/>
      <charset val="238"/>
      <scheme val="minor"/>
    </font>
    <font>
      <vertAlign val="superscript"/>
      <sz val="9"/>
      <name val="Calibri"/>
      <family val="2"/>
      <charset val="238"/>
    </font>
    <font>
      <b/>
      <sz val="9"/>
      <name val="Calibri"/>
      <family val="2"/>
      <charset val="238"/>
    </font>
    <font>
      <b/>
      <i/>
      <sz val="9"/>
      <name val="Calibri"/>
      <family val="2"/>
      <charset val="238"/>
    </font>
    <font>
      <sz val="11"/>
      <color theme="0"/>
      <name val="Calibri"/>
      <family val="2"/>
      <charset val="238"/>
      <scheme val="minor"/>
    </font>
    <font>
      <b/>
      <sz val="10"/>
      <color theme="0"/>
      <name val="Calibri"/>
      <family val="2"/>
      <charset val="238"/>
      <scheme val="minor"/>
    </font>
    <font>
      <sz val="14"/>
      <name val="Calibri"/>
      <family val="2"/>
      <charset val="238"/>
      <scheme val="minor"/>
    </font>
  </fonts>
  <fills count="5">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0" tint="-0.14999847407452621"/>
        <bgColor indexed="64"/>
      </patternFill>
    </fill>
  </fills>
  <borders count="8">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3">
    <xf numFmtId="0" fontId="0" fillId="0" borderId="0" xfId="0"/>
    <xf numFmtId="0" fontId="1" fillId="0" borderId="0" xfId="0" applyFont="1" applyAlignment="1">
      <alignment vertical="top" wrapText="1"/>
    </xf>
    <xf numFmtId="49" fontId="3" fillId="0" borderId="0" xfId="0" applyNumberFormat="1" applyFont="1"/>
    <xf numFmtId="0" fontId="3" fillId="0" borderId="0" xfId="0" applyFont="1"/>
    <xf numFmtId="49" fontId="3" fillId="0" borderId="0" xfId="0" applyNumberFormat="1" applyFont="1" applyAlignment="1">
      <alignment wrapText="1"/>
    </xf>
    <xf numFmtId="2" fontId="3" fillId="0" borderId="0" xfId="0" applyNumberFormat="1" applyFont="1"/>
    <xf numFmtId="164" fontId="3" fillId="0" borderId="0" xfId="0" applyNumberFormat="1" applyFont="1"/>
    <xf numFmtId="49" fontId="4" fillId="2" borderId="0" xfId="0" applyNumberFormat="1" applyFont="1" applyFill="1"/>
    <xf numFmtId="0" fontId="4" fillId="2" borderId="0" xfId="0" applyFont="1" applyFill="1"/>
    <xf numFmtId="49" fontId="4" fillId="2" borderId="0" xfId="0" applyNumberFormat="1" applyFont="1" applyFill="1" applyAlignment="1">
      <alignment horizontal="center" wrapText="1"/>
    </xf>
    <xf numFmtId="49" fontId="4" fillId="2" borderId="0" xfId="0" applyNumberFormat="1" applyFont="1" applyFill="1" applyAlignment="1">
      <alignment horizontal="center"/>
    </xf>
    <xf numFmtId="2" fontId="4" fillId="2" borderId="0" xfId="0" applyNumberFormat="1" applyFont="1" applyFill="1" applyAlignment="1">
      <alignment horizontal="center"/>
    </xf>
    <xf numFmtId="2" fontId="4" fillId="2" borderId="0" xfId="0" applyNumberFormat="1" applyFont="1" applyFill="1" applyAlignment="1">
      <alignment horizontal="center" wrapText="1"/>
    </xf>
    <xf numFmtId="164" fontId="4" fillId="2" borderId="0" xfId="0" applyNumberFormat="1" applyFont="1" applyFill="1" applyAlignment="1">
      <alignment horizontal="center"/>
    </xf>
    <xf numFmtId="49" fontId="6" fillId="4" borderId="0" xfId="0" applyNumberFormat="1" applyFont="1" applyFill="1" applyAlignment="1">
      <alignment vertical="center" wrapText="1"/>
    </xf>
    <xf numFmtId="0" fontId="6" fillId="4" borderId="0" xfId="0" applyFont="1" applyFill="1" applyAlignment="1">
      <alignment vertical="top" wrapText="1"/>
    </xf>
    <xf numFmtId="49" fontId="6" fillId="4" borderId="0" xfId="0" applyNumberFormat="1" applyFont="1" applyFill="1" applyAlignment="1">
      <alignment horizontal="center" wrapText="1"/>
    </xf>
    <xf numFmtId="4" fontId="6" fillId="4" borderId="0" xfId="0" applyNumberFormat="1" applyFont="1" applyFill="1" applyAlignment="1">
      <alignment horizontal="right" wrapText="1"/>
    </xf>
    <xf numFmtId="4" fontId="6" fillId="4" borderId="0" xfId="0" applyNumberFormat="1" applyFont="1" applyFill="1" applyAlignment="1">
      <alignment wrapText="1"/>
    </xf>
    <xf numFmtId="165" fontId="9" fillId="0" borderId="0" xfId="0" applyNumberFormat="1" applyFont="1"/>
    <xf numFmtId="165" fontId="10" fillId="4" borderId="0" xfId="0" applyNumberFormat="1" applyFont="1" applyFill="1"/>
    <xf numFmtId="49" fontId="7" fillId="0" borderId="2" xfId="0" applyNumberFormat="1" applyFont="1" applyBorder="1" applyAlignment="1">
      <alignment vertical="center" wrapText="1"/>
    </xf>
    <xf numFmtId="49" fontId="7" fillId="0" borderId="2" xfId="0" applyNumberFormat="1" applyFont="1" applyBorder="1" applyAlignment="1">
      <alignment horizontal="center" wrapText="1"/>
    </xf>
    <xf numFmtId="165" fontId="11" fillId="0" borderId="2" xfId="0" applyNumberFormat="1" applyFont="1" applyBorder="1"/>
    <xf numFmtId="4" fontId="7" fillId="0" borderId="2" xfId="0" applyNumberFormat="1" applyFont="1" applyBorder="1" applyAlignment="1">
      <alignment horizontal="right" wrapText="1"/>
    </xf>
    <xf numFmtId="4" fontId="7" fillId="0" borderId="2" xfId="0" applyNumberFormat="1" applyFont="1" applyBorder="1" applyAlignment="1">
      <alignment wrapText="1"/>
    </xf>
    <xf numFmtId="49" fontId="7" fillId="0" borderId="3" xfId="0" applyNumberFormat="1" applyFont="1" applyBorder="1" applyAlignment="1">
      <alignment vertical="center" wrapText="1"/>
    </xf>
    <xf numFmtId="49" fontId="7" fillId="0" borderId="3" xfId="0" applyNumberFormat="1" applyFont="1" applyBorder="1" applyAlignment="1">
      <alignment horizontal="center" wrapText="1"/>
    </xf>
    <xf numFmtId="165" fontId="11" fillId="0" borderId="3" xfId="0" applyNumberFormat="1" applyFont="1" applyBorder="1"/>
    <xf numFmtId="4" fontId="7" fillId="0" borderId="3" xfId="0" applyNumberFormat="1" applyFont="1" applyBorder="1" applyAlignment="1">
      <alignment horizontal="right" wrapText="1"/>
    </xf>
    <xf numFmtId="49" fontId="5" fillId="0" borderId="0" xfId="0" applyNumberFormat="1" applyFont="1" applyAlignment="1">
      <alignment vertical="center" wrapText="1"/>
    </xf>
    <xf numFmtId="4" fontId="5" fillId="0" borderId="0" xfId="0" applyNumberFormat="1" applyFont="1" applyAlignment="1">
      <alignment horizontal="right"/>
    </xf>
    <xf numFmtId="164" fontId="5" fillId="0" borderId="0" xfId="0" applyNumberFormat="1" applyFont="1" applyAlignment="1">
      <alignment horizontal="right" wrapText="1"/>
    </xf>
    <xf numFmtId="0" fontId="12" fillId="3" borderId="0" xfId="0" applyFont="1" applyFill="1"/>
    <xf numFmtId="49" fontId="12" fillId="3" borderId="0" xfId="0" applyNumberFormat="1" applyFont="1" applyFill="1" applyAlignment="1">
      <alignment horizontal="center"/>
    </xf>
    <xf numFmtId="165" fontId="12" fillId="3" borderId="0" xfId="0" applyNumberFormat="1" applyFont="1" applyFill="1" applyAlignment="1">
      <alignment horizontal="center"/>
    </xf>
    <xf numFmtId="2" fontId="12" fillId="3" borderId="0" xfId="0" applyNumberFormat="1" applyFont="1" applyFill="1" applyAlignment="1">
      <alignment horizontal="center" wrapText="1"/>
    </xf>
    <xf numFmtId="0" fontId="13" fillId="0" borderId="0" xfId="0" applyFont="1"/>
    <xf numFmtId="49" fontId="7" fillId="0" borderId="4" xfId="0" applyNumberFormat="1" applyFont="1" applyBorder="1" applyAlignment="1">
      <alignment vertical="center" wrapText="1"/>
    </xf>
    <xf numFmtId="49" fontId="7" fillId="0" borderId="4" xfId="0" applyNumberFormat="1" applyFont="1" applyBorder="1" applyAlignment="1">
      <alignment horizontal="center" wrapText="1"/>
    </xf>
    <xf numFmtId="165" fontId="11" fillId="0" borderId="4" xfId="0" applyNumberFormat="1" applyFont="1" applyBorder="1"/>
    <xf numFmtId="4" fontId="7" fillId="0" borderId="4" xfId="0" applyNumberFormat="1" applyFont="1" applyBorder="1" applyAlignment="1">
      <alignment horizontal="right" wrapText="1"/>
    </xf>
    <xf numFmtId="49" fontId="3" fillId="0" borderId="0" xfId="0" applyNumberFormat="1" applyFont="1" applyAlignment="1">
      <alignment horizontal="left" wrapText="1"/>
    </xf>
    <xf numFmtId="49" fontId="12" fillId="3" borderId="0" xfId="0" applyNumberFormat="1" applyFont="1" applyFill="1" applyAlignment="1">
      <alignment horizontal="left" wrapText="1"/>
    </xf>
    <xf numFmtId="0" fontId="5" fillId="0" borderId="0" xfId="0" applyFont="1" applyAlignment="1">
      <alignment horizontal="left"/>
    </xf>
    <xf numFmtId="0" fontId="6" fillId="4" borderId="0" xfId="0" applyFont="1" applyFill="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49" fontId="3" fillId="0" borderId="0" xfId="0" applyNumberFormat="1" applyFont="1" applyAlignment="1">
      <alignment horizontal="center"/>
    </xf>
    <xf numFmtId="49" fontId="5" fillId="0" borderId="0" xfId="0" applyNumberFormat="1" applyFont="1" applyAlignment="1">
      <alignment horizontal="center"/>
    </xf>
    <xf numFmtId="49" fontId="15" fillId="4" borderId="0" xfId="0" applyNumberFormat="1" applyFont="1" applyFill="1" applyAlignment="1">
      <alignment horizontal="center" wrapText="1"/>
    </xf>
    <xf numFmtId="49" fontId="7" fillId="0" borderId="0" xfId="0" applyNumberFormat="1" applyFont="1" applyAlignment="1">
      <alignment wrapText="1"/>
    </xf>
    <xf numFmtId="49" fontId="16" fillId="3" borderId="0" xfId="0" applyNumberFormat="1" applyFont="1" applyFill="1" applyAlignment="1">
      <alignment horizontal="center"/>
    </xf>
    <xf numFmtId="49" fontId="15" fillId="0" borderId="0" xfId="0" applyNumberFormat="1" applyFont="1"/>
    <xf numFmtId="4" fontId="6" fillId="4" borderId="0" xfId="0" applyNumberFormat="1" applyFont="1" applyFill="1" applyAlignment="1">
      <alignment vertical="top" wrapText="1"/>
    </xf>
    <xf numFmtId="0" fontId="17" fillId="0" borderId="0" xfId="0" applyFont="1"/>
    <xf numFmtId="165" fontId="18" fillId="0" borderId="0" xfId="0" applyNumberFormat="1" applyFont="1"/>
    <xf numFmtId="49" fontId="7" fillId="0" borderId="1" xfId="0" applyNumberFormat="1" applyFont="1" applyBorder="1" applyAlignment="1">
      <alignment horizontal="center" wrapText="1"/>
    </xf>
    <xf numFmtId="49" fontId="7" fillId="0" borderId="1" xfId="0" applyNumberFormat="1" applyFont="1" applyBorder="1" applyAlignment="1">
      <alignment vertical="center" wrapText="1"/>
    </xf>
    <xf numFmtId="0" fontId="7" fillId="0" borderId="1" xfId="0" applyFont="1" applyBorder="1" applyAlignment="1">
      <alignment horizontal="left" wrapText="1"/>
    </xf>
    <xf numFmtId="165" fontId="11" fillId="0" borderId="1" xfId="0" applyNumberFormat="1" applyFont="1" applyBorder="1"/>
    <xf numFmtId="4" fontId="7" fillId="0" borderId="1" xfId="0" applyNumberFormat="1" applyFont="1" applyBorder="1" applyAlignment="1">
      <alignment horizontal="right" wrapText="1"/>
    </xf>
    <xf numFmtId="4" fontId="7" fillId="0" borderId="1" xfId="0" applyNumberFormat="1" applyFont="1" applyBorder="1" applyAlignment="1">
      <alignment wrapText="1"/>
    </xf>
    <xf numFmtId="0" fontId="0" fillId="0" borderId="5" xfId="0" applyBorder="1"/>
    <xf numFmtId="0" fontId="0" fillId="0" borderId="6" xfId="0" applyBorder="1"/>
    <xf numFmtId="0" fontId="17" fillId="0" borderId="6" xfId="0" applyFont="1" applyBorder="1"/>
    <xf numFmtId="0" fontId="0" fillId="0" borderId="0" xfId="0" applyAlignment="1">
      <alignment horizontal="right"/>
    </xf>
    <xf numFmtId="0" fontId="19" fillId="0" borderId="5" xfId="0" applyFont="1" applyBorder="1" applyAlignment="1">
      <alignment horizontal="right" vertical="top"/>
    </xf>
    <xf numFmtId="0" fontId="5" fillId="0" borderId="7" xfId="0" applyFont="1" applyBorder="1" applyAlignment="1">
      <alignment horizontal="right" vertical="top"/>
    </xf>
    <xf numFmtId="0" fontId="2" fillId="0" borderId="0" xfId="0" applyFont="1" applyAlignment="1">
      <alignment horizontal="left" vertical="top"/>
    </xf>
    <xf numFmtId="0" fontId="2" fillId="0" borderId="0" xfId="0" applyFont="1" applyAlignment="1">
      <alignment horizontal="left" vertical="top" wrapText="1"/>
    </xf>
    <xf numFmtId="0" fontId="17" fillId="0" borderId="0" xfId="0" applyFont="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showGridLines="0" showZeros="0" topLeftCell="A2" workbookViewId="0">
      <selection activeCell="I6" sqref="I6"/>
    </sheetView>
  </sheetViews>
  <sheetFormatPr defaultRowHeight="15" x14ac:dyDescent="0.25"/>
  <cols>
    <col min="1" max="1" width="10" style="49" customWidth="1"/>
    <col min="2" max="2" width="14.85546875" style="3" hidden="1" customWidth="1"/>
    <col min="3" max="3" width="48.7109375" style="42" customWidth="1"/>
    <col min="4" max="4" width="9.42578125" style="52" customWidth="1"/>
    <col min="5" max="5" width="9.28515625" style="19" customWidth="1"/>
    <col min="6" max="6" width="19" style="5" customWidth="1"/>
    <col min="7" max="7" width="24.85546875" style="6" customWidth="1"/>
    <col min="257" max="257" width="10" customWidth="1"/>
    <col min="258" max="258" width="8.5703125" customWidth="1"/>
    <col min="259" max="259" width="48.7109375" customWidth="1"/>
    <col min="260" max="260" width="6.42578125" customWidth="1"/>
    <col min="261" max="261" width="9.28515625" customWidth="1"/>
    <col min="262" max="262" width="19" customWidth="1"/>
    <col min="263" max="263" width="24.85546875" customWidth="1"/>
    <col min="513" max="513" width="10" customWidth="1"/>
    <col min="514" max="514" width="8.5703125" customWidth="1"/>
    <col min="515" max="515" width="48.7109375" customWidth="1"/>
    <col min="516" max="516" width="6.42578125" customWidth="1"/>
    <col min="517" max="517" width="9.28515625" customWidth="1"/>
    <col min="518" max="518" width="19" customWidth="1"/>
    <col min="519" max="519" width="24.85546875" customWidth="1"/>
    <col min="769" max="769" width="10" customWidth="1"/>
    <col min="770" max="770" width="8.5703125" customWidth="1"/>
    <col min="771" max="771" width="48.7109375" customWidth="1"/>
    <col min="772" max="772" width="6.42578125" customWidth="1"/>
    <col min="773" max="773" width="9.28515625" customWidth="1"/>
    <col min="774" max="774" width="19" customWidth="1"/>
    <col min="775" max="775" width="24.85546875" customWidth="1"/>
    <col min="1025" max="1025" width="10" customWidth="1"/>
    <col min="1026" max="1026" width="8.5703125" customWidth="1"/>
    <col min="1027" max="1027" width="48.7109375" customWidth="1"/>
    <col min="1028" max="1028" width="6.42578125" customWidth="1"/>
    <col min="1029" max="1029" width="9.28515625" customWidth="1"/>
    <col min="1030" max="1030" width="19" customWidth="1"/>
    <col min="1031" max="1031" width="24.85546875" customWidth="1"/>
    <col min="1281" max="1281" width="10" customWidth="1"/>
    <col min="1282" max="1282" width="8.5703125" customWidth="1"/>
    <col min="1283" max="1283" width="48.7109375" customWidth="1"/>
    <col min="1284" max="1284" width="6.42578125" customWidth="1"/>
    <col min="1285" max="1285" width="9.28515625" customWidth="1"/>
    <col min="1286" max="1286" width="19" customWidth="1"/>
    <col min="1287" max="1287" width="24.85546875" customWidth="1"/>
    <col min="1537" max="1537" width="10" customWidth="1"/>
    <col min="1538" max="1538" width="8.5703125" customWidth="1"/>
    <col min="1539" max="1539" width="48.7109375" customWidth="1"/>
    <col min="1540" max="1540" width="6.42578125" customWidth="1"/>
    <col min="1541" max="1541" width="9.28515625" customWidth="1"/>
    <col min="1542" max="1542" width="19" customWidth="1"/>
    <col min="1543" max="1543" width="24.85546875" customWidth="1"/>
    <col min="1793" max="1793" width="10" customWidth="1"/>
    <col min="1794" max="1794" width="8.5703125" customWidth="1"/>
    <col min="1795" max="1795" width="48.7109375" customWidth="1"/>
    <col min="1796" max="1796" width="6.42578125" customWidth="1"/>
    <col min="1797" max="1797" width="9.28515625" customWidth="1"/>
    <col min="1798" max="1798" width="19" customWidth="1"/>
    <col min="1799" max="1799" width="24.85546875" customWidth="1"/>
    <col min="2049" max="2049" width="10" customWidth="1"/>
    <col min="2050" max="2050" width="8.5703125" customWidth="1"/>
    <col min="2051" max="2051" width="48.7109375" customWidth="1"/>
    <col min="2052" max="2052" width="6.42578125" customWidth="1"/>
    <col min="2053" max="2053" width="9.28515625" customWidth="1"/>
    <col min="2054" max="2054" width="19" customWidth="1"/>
    <col min="2055" max="2055" width="24.85546875" customWidth="1"/>
    <col min="2305" max="2305" width="10" customWidth="1"/>
    <col min="2306" max="2306" width="8.5703125" customWidth="1"/>
    <col min="2307" max="2307" width="48.7109375" customWidth="1"/>
    <col min="2308" max="2308" width="6.42578125" customWidth="1"/>
    <col min="2309" max="2309" width="9.28515625" customWidth="1"/>
    <col min="2310" max="2310" width="19" customWidth="1"/>
    <col min="2311" max="2311" width="24.85546875" customWidth="1"/>
    <col min="2561" max="2561" width="10" customWidth="1"/>
    <col min="2562" max="2562" width="8.5703125" customWidth="1"/>
    <col min="2563" max="2563" width="48.7109375" customWidth="1"/>
    <col min="2564" max="2564" width="6.42578125" customWidth="1"/>
    <col min="2565" max="2565" width="9.28515625" customWidth="1"/>
    <col min="2566" max="2566" width="19" customWidth="1"/>
    <col min="2567" max="2567" width="24.85546875" customWidth="1"/>
    <col min="2817" max="2817" width="10" customWidth="1"/>
    <col min="2818" max="2818" width="8.5703125" customWidth="1"/>
    <col min="2819" max="2819" width="48.7109375" customWidth="1"/>
    <col min="2820" max="2820" width="6.42578125" customWidth="1"/>
    <col min="2821" max="2821" width="9.28515625" customWidth="1"/>
    <col min="2822" max="2822" width="19" customWidth="1"/>
    <col min="2823" max="2823" width="24.85546875" customWidth="1"/>
    <col min="3073" max="3073" width="10" customWidth="1"/>
    <col min="3074" max="3074" width="8.5703125" customWidth="1"/>
    <col min="3075" max="3075" width="48.7109375" customWidth="1"/>
    <col min="3076" max="3076" width="6.42578125" customWidth="1"/>
    <col min="3077" max="3077" width="9.28515625" customWidth="1"/>
    <col min="3078" max="3078" width="19" customWidth="1"/>
    <col min="3079" max="3079" width="24.85546875" customWidth="1"/>
    <col min="3329" max="3329" width="10" customWidth="1"/>
    <col min="3330" max="3330" width="8.5703125" customWidth="1"/>
    <col min="3331" max="3331" width="48.7109375" customWidth="1"/>
    <col min="3332" max="3332" width="6.42578125" customWidth="1"/>
    <col min="3333" max="3333" width="9.28515625" customWidth="1"/>
    <col min="3334" max="3334" width="19" customWidth="1"/>
    <col min="3335" max="3335" width="24.85546875" customWidth="1"/>
    <col min="3585" max="3585" width="10" customWidth="1"/>
    <col min="3586" max="3586" width="8.5703125" customWidth="1"/>
    <col min="3587" max="3587" width="48.7109375" customWidth="1"/>
    <col min="3588" max="3588" width="6.42578125" customWidth="1"/>
    <col min="3589" max="3589" width="9.28515625" customWidth="1"/>
    <col min="3590" max="3590" width="19" customWidth="1"/>
    <col min="3591" max="3591" width="24.85546875" customWidth="1"/>
    <col min="3841" max="3841" width="10" customWidth="1"/>
    <col min="3842" max="3842" width="8.5703125" customWidth="1"/>
    <col min="3843" max="3843" width="48.7109375" customWidth="1"/>
    <col min="3844" max="3844" width="6.42578125" customWidth="1"/>
    <col min="3845" max="3845" width="9.28515625" customWidth="1"/>
    <col min="3846" max="3846" width="19" customWidth="1"/>
    <col min="3847" max="3847" width="24.85546875" customWidth="1"/>
    <col min="4097" max="4097" width="10" customWidth="1"/>
    <col min="4098" max="4098" width="8.5703125" customWidth="1"/>
    <col min="4099" max="4099" width="48.7109375" customWidth="1"/>
    <col min="4100" max="4100" width="6.42578125" customWidth="1"/>
    <col min="4101" max="4101" width="9.28515625" customWidth="1"/>
    <col min="4102" max="4102" width="19" customWidth="1"/>
    <col min="4103" max="4103" width="24.85546875" customWidth="1"/>
    <col min="4353" max="4353" width="10" customWidth="1"/>
    <col min="4354" max="4354" width="8.5703125" customWidth="1"/>
    <col min="4355" max="4355" width="48.7109375" customWidth="1"/>
    <col min="4356" max="4356" width="6.42578125" customWidth="1"/>
    <col min="4357" max="4357" width="9.28515625" customWidth="1"/>
    <col min="4358" max="4358" width="19" customWidth="1"/>
    <col min="4359" max="4359" width="24.85546875" customWidth="1"/>
    <col min="4609" max="4609" width="10" customWidth="1"/>
    <col min="4610" max="4610" width="8.5703125" customWidth="1"/>
    <col min="4611" max="4611" width="48.7109375" customWidth="1"/>
    <col min="4612" max="4612" width="6.42578125" customWidth="1"/>
    <col min="4613" max="4613" width="9.28515625" customWidth="1"/>
    <col min="4614" max="4614" width="19" customWidth="1"/>
    <col min="4615" max="4615" width="24.85546875" customWidth="1"/>
    <col min="4865" max="4865" width="10" customWidth="1"/>
    <col min="4866" max="4866" width="8.5703125" customWidth="1"/>
    <col min="4867" max="4867" width="48.7109375" customWidth="1"/>
    <col min="4868" max="4868" width="6.42578125" customWidth="1"/>
    <col min="4869" max="4869" width="9.28515625" customWidth="1"/>
    <col min="4870" max="4870" width="19" customWidth="1"/>
    <col min="4871" max="4871" width="24.85546875" customWidth="1"/>
    <col min="5121" max="5121" width="10" customWidth="1"/>
    <col min="5122" max="5122" width="8.5703125" customWidth="1"/>
    <col min="5123" max="5123" width="48.7109375" customWidth="1"/>
    <col min="5124" max="5124" width="6.42578125" customWidth="1"/>
    <col min="5125" max="5125" width="9.28515625" customWidth="1"/>
    <col min="5126" max="5126" width="19" customWidth="1"/>
    <col min="5127" max="5127" width="24.85546875" customWidth="1"/>
    <col min="5377" max="5377" width="10" customWidth="1"/>
    <col min="5378" max="5378" width="8.5703125" customWidth="1"/>
    <col min="5379" max="5379" width="48.7109375" customWidth="1"/>
    <col min="5380" max="5380" width="6.42578125" customWidth="1"/>
    <col min="5381" max="5381" width="9.28515625" customWidth="1"/>
    <col min="5382" max="5382" width="19" customWidth="1"/>
    <col min="5383" max="5383" width="24.85546875" customWidth="1"/>
    <col min="5633" max="5633" width="10" customWidth="1"/>
    <col min="5634" max="5634" width="8.5703125" customWidth="1"/>
    <col min="5635" max="5635" width="48.7109375" customWidth="1"/>
    <col min="5636" max="5636" width="6.42578125" customWidth="1"/>
    <col min="5637" max="5637" width="9.28515625" customWidth="1"/>
    <col min="5638" max="5638" width="19" customWidth="1"/>
    <col min="5639" max="5639" width="24.85546875" customWidth="1"/>
    <col min="5889" max="5889" width="10" customWidth="1"/>
    <col min="5890" max="5890" width="8.5703125" customWidth="1"/>
    <col min="5891" max="5891" width="48.7109375" customWidth="1"/>
    <col min="5892" max="5892" width="6.42578125" customWidth="1"/>
    <col min="5893" max="5893" width="9.28515625" customWidth="1"/>
    <col min="5894" max="5894" width="19" customWidth="1"/>
    <col min="5895" max="5895" width="24.85546875" customWidth="1"/>
    <col min="6145" max="6145" width="10" customWidth="1"/>
    <col min="6146" max="6146" width="8.5703125" customWidth="1"/>
    <col min="6147" max="6147" width="48.7109375" customWidth="1"/>
    <col min="6148" max="6148" width="6.42578125" customWidth="1"/>
    <col min="6149" max="6149" width="9.28515625" customWidth="1"/>
    <col min="6150" max="6150" width="19" customWidth="1"/>
    <col min="6151" max="6151" width="24.85546875" customWidth="1"/>
    <col min="6401" max="6401" width="10" customWidth="1"/>
    <col min="6402" max="6402" width="8.5703125" customWidth="1"/>
    <col min="6403" max="6403" width="48.7109375" customWidth="1"/>
    <col min="6404" max="6404" width="6.42578125" customWidth="1"/>
    <col min="6405" max="6405" width="9.28515625" customWidth="1"/>
    <col min="6406" max="6406" width="19" customWidth="1"/>
    <col min="6407" max="6407" width="24.85546875" customWidth="1"/>
    <col min="6657" max="6657" width="10" customWidth="1"/>
    <col min="6658" max="6658" width="8.5703125" customWidth="1"/>
    <col min="6659" max="6659" width="48.7109375" customWidth="1"/>
    <col min="6660" max="6660" width="6.42578125" customWidth="1"/>
    <col min="6661" max="6661" width="9.28515625" customWidth="1"/>
    <col min="6662" max="6662" width="19" customWidth="1"/>
    <col min="6663" max="6663" width="24.85546875" customWidth="1"/>
    <col min="6913" max="6913" width="10" customWidth="1"/>
    <col min="6914" max="6914" width="8.5703125" customWidth="1"/>
    <col min="6915" max="6915" width="48.7109375" customWidth="1"/>
    <col min="6916" max="6916" width="6.42578125" customWidth="1"/>
    <col min="6917" max="6917" width="9.28515625" customWidth="1"/>
    <col min="6918" max="6918" width="19" customWidth="1"/>
    <col min="6919" max="6919" width="24.85546875" customWidth="1"/>
    <col min="7169" max="7169" width="10" customWidth="1"/>
    <col min="7170" max="7170" width="8.5703125" customWidth="1"/>
    <col min="7171" max="7171" width="48.7109375" customWidth="1"/>
    <col min="7172" max="7172" width="6.42578125" customWidth="1"/>
    <col min="7173" max="7173" width="9.28515625" customWidth="1"/>
    <col min="7174" max="7174" width="19" customWidth="1"/>
    <col min="7175" max="7175" width="24.85546875" customWidth="1"/>
    <col min="7425" max="7425" width="10" customWidth="1"/>
    <col min="7426" max="7426" width="8.5703125" customWidth="1"/>
    <col min="7427" max="7427" width="48.7109375" customWidth="1"/>
    <col min="7428" max="7428" width="6.42578125" customWidth="1"/>
    <col min="7429" max="7429" width="9.28515625" customWidth="1"/>
    <col min="7430" max="7430" width="19" customWidth="1"/>
    <col min="7431" max="7431" width="24.85546875" customWidth="1"/>
    <col min="7681" max="7681" width="10" customWidth="1"/>
    <col min="7682" max="7682" width="8.5703125" customWidth="1"/>
    <col min="7683" max="7683" width="48.7109375" customWidth="1"/>
    <col min="7684" max="7684" width="6.42578125" customWidth="1"/>
    <col min="7685" max="7685" width="9.28515625" customWidth="1"/>
    <col min="7686" max="7686" width="19" customWidth="1"/>
    <col min="7687" max="7687" width="24.85546875" customWidth="1"/>
    <col min="7937" max="7937" width="10" customWidth="1"/>
    <col min="7938" max="7938" width="8.5703125" customWidth="1"/>
    <col min="7939" max="7939" width="48.7109375" customWidth="1"/>
    <col min="7940" max="7940" width="6.42578125" customWidth="1"/>
    <col min="7941" max="7941" width="9.28515625" customWidth="1"/>
    <col min="7942" max="7942" width="19" customWidth="1"/>
    <col min="7943" max="7943" width="24.85546875" customWidth="1"/>
    <col min="8193" max="8193" width="10" customWidth="1"/>
    <col min="8194" max="8194" width="8.5703125" customWidth="1"/>
    <col min="8195" max="8195" width="48.7109375" customWidth="1"/>
    <col min="8196" max="8196" width="6.42578125" customWidth="1"/>
    <col min="8197" max="8197" width="9.28515625" customWidth="1"/>
    <col min="8198" max="8198" width="19" customWidth="1"/>
    <col min="8199" max="8199" width="24.85546875" customWidth="1"/>
    <col min="8449" max="8449" width="10" customWidth="1"/>
    <col min="8450" max="8450" width="8.5703125" customWidth="1"/>
    <col min="8451" max="8451" width="48.7109375" customWidth="1"/>
    <col min="8452" max="8452" width="6.42578125" customWidth="1"/>
    <col min="8453" max="8453" width="9.28515625" customWidth="1"/>
    <col min="8454" max="8454" width="19" customWidth="1"/>
    <col min="8455" max="8455" width="24.85546875" customWidth="1"/>
    <col min="8705" max="8705" width="10" customWidth="1"/>
    <col min="8706" max="8706" width="8.5703125" customWidth="1"/>
    <col min="8707" max="8707" width="48.7109375" customWidth="1"/>
    <col min="8708" max="8708" width="6.42578125" customWidth="1"/>
    <col min="8709" max="8709" width="9.28515625" customWidth="1"/>
    <col min="8710" max="8710" width="19" customWidth="1"/>
    <col min="8711" max="8711" width="24.85546875" customWidth="1"/>
    <col min="8961" max="8961" width="10" customWidth="1"/>
    <col min="8962" max="8962" width="8.5703125" customWidth="1"/>
    <col min="8963" max="8963" width="48.7109375" customWidth="1"/>
    <col min="8964" max="8964" width="6.42578125" customWidth="1"/>
    <col min="8965" max="8965" width="9.28515625" customWidth="1"/>
    <col min="8966" max="8966" width="19" customWidth="1"/>
    <col min="8967" max="8967" width="24.85546875" customWidth="1"/>
    <col min="9217" max="9217" width="10" customWidth="1"/>
    <col min="9218" max="9218" width="8.5703125" customWidth="1"/>
    <col min="9219" max="9219" width="48.7109375" customWidth="1"/>
    <col min="9220" max="9220" width="6.42578125" customWidth="1"/>
    <col min="9221" max="9221" width="9.28515625" customWidth="1"/>
    <col min="9222" max="9222" width="19" customWidth="1"/>
    <col min="9223" max="9223" width="24.85546875" customWidth="1"/>
    <col min="9473" max="9473" width="10" customWidth="1"/>
    <col min="9474" max="9474" width="8.5703125" customWidth="1"/>
    <col min="9475" max="9475" width="48.7109375" customWidth="1"/>
    <col min="9476" max="9476" width="6.42578125" customWidth="1"/>
    <col min="9477" max="9477" width="9.28515625" customWidth="1"/>
    <col min="9478" max="9478" width="19" customWidth="1"/>
    <col min="9479" max="9479" width="24.85546875" customWidth="1"/>
    <col min="9729" max="9729" width="10" customWidth="1"/>
    <col min="9730" max="9730" width="8.5703125" customWidth="1"/>
    <col min="9731" max="9731" width="48.7109375" customWidth="1"/>
    <col min="9732" max="9732" width="6.42578125" customWidth="1"/>
    <col min="9733" max="9733" width="9.28515625" customWidth="1"/>
    <col min="9734" max="9734" width="19" customWidth="1"/>
    <col min="9735" max="9735" width="24.85546875" customWidth="1"/>
    <col min="9985" max="9985" width="10" customWidth="1"/>
    <col min="9986" max="9986" width="8.5703125" customWidth="1"/>
    <col min="9987" max="9987" width="48.7109375" customWidth="1"/>
    <col min="9988" max="9988" width="6.42578125" customWidth="1"/>
    <col min="9989" max="9989" width="9.28515625" customWidth="1"/>
    <col min="9990" max="9990" width="19" customWidth="1"/>
    <col min="9991" max="9991" width="24.85546875" customWidth="1"/>
    <col min="10241" max="10241" width="10" customWidth="1"/>
    <col min="10242" max="10242" width="8.5703125" customWidth="1"/>
    <col min="10243" max="10243" width="48.7109375" customWidth="1"/>
    <col min="10244" max="10244" width="6.42578125" customWidth="1"/>
    <col min="10245" max="10245" width="9.28515625" customWidth="1"/>
    <col min="10246" max="10246" width="19" customWidth="1"/>
    <col min="10247" max="10247" width="24.85546875" customWidth="1"/>
    <col min="10497" max="10497" width="10" customWidth="1"/>
    <col min="10498" max="10498" width="8.5703125" customWidth="1"/>
    <col min="10499" max="10499" width="48.7109375" customWidth="1"/>
    <col min="10500" max="10500" width="6.42578125" customWidth="1"/>
    <col min="10501" max="10501" width="9.28515625" customWidth="1"/>
    <col min="10502" max="10502" width="19" customWidth="1"/>
    <col min="10503" max="10503" width="24.85546875" customWidth="1"/>
    <col min="10753" max="10753" width="10" customWidth="1"/>
    <col min="10754" max="10754" width="8.5703125" customWidth="1"/>
    <col min="10755" max="10755" width="48.7109375" customWidth="1"/>
    <col min="10756" max="10756" width="6.42578125" customWidth="1"/>
    <col min="10757" max="10757" width="9.28515625" customWidth="1"/>
    <col min="10758" max="10758" width="19" customWidth="1"/>
    <col min="10759" max="10759" width="24.85546875" customWidth="1"/>
    <col min="11009" max="11009" width="10" customWidth="1"/>
    <col min="11010" max="11010" width="8.5703125" customWidth="1"/>
    <col min="11011" max="11011" width="48.7109375" customWidth="1"/>
    <col min="11012" max="11012" width="6.42578125" customWidth="1"/>
    <col min="11013" max="11013" width="9.28515625" customWidth="1"/>
    <col min="11014" max="11014" width="19" customWidth="1"/>
    <col min="11015" max="11015" width="24.85546875" customWidth="1"/>
    <col min="11265" max="11265" width="10" customWidth="1"/>
    <col min="11266" max="11266" width="8.5703125" customWidth="1"/>
    <col min="11267" max="11267" width="48.7109375" customWidth="1"/>
    <col min="11268" max="11268" width="6.42578125" customWidth="1"/>
    <col min="11269" max="11269" width="9.28515625" customWidth="1"/>
    <col min="11270" max="11270" width="19" customWidth="1"/>
    <col min="11271" max="11271" width="24.85546875" customWidth="1"/>
    <col min="11521" max="11521" width="10" customWidth="1"/>
    <col min="11522" max="11522" width="8.5703125" customWidth="1"/>
    <col min="11523" max="11523" width="48.7109375" customWidth="1"/>
    <col min="11524" max="11524" width="6.42578125" customWidth="1"/>
    <col min="11525" max="11525" width="9.28515625" customWidth="1"/>
    <col min="11526" max="11526" width="19" customWidth="1"/>
    <col min="11527" max="11527" width="24.85546875" customWidth="1"/>
    <col min="11777" max="11777" width="10" customWidth="1"/>
    <col min="11778" max="11778" width="8.5703125" customWidth="1"/>
    <col min="11779" max="11779" width="48.7109375" customWidth="1"/>
    <col min="11780" max="11780" width="6.42578125" customWidth="1"/>
    <col min="11781" max="11781" width="9.28515625" customWidth="1"/>
    <col min="11782" max="11782" width="19" customWidth="1"/>
    <col min="11783" max="11783" width="24.85546875" customWidth="1"/>
    <col min="12033" max="12033" width="10" customWidth="1"/>
    <col min="12034" max="12034" width="8.5703125" customWidth="1"/>
    <col min="12035" max="12035" width="48.7109375" customWidth="1"/>
    <col min="12036" max="12036" width="6.42578125" customWidth="1"/>
    <col min="12037" max="12037" width="9.28515625" customWidth="1"/>
    <col min="12038" max="12038" width="19" customWidth="1"/>
    <col min="12039" max="12039" width="24.85546875" customWidth="1"/>
    <col min="12289" max="12289" width="10" customWidth="1"/>
    <col min="12290" max="12290" width="8.5703125" customWidth="1"/>
    <col min="12291" max="12291" width="48.7109375" customWidth="1"/>
    <col min="12292" max="12292" width="6.42578125" customWidth="1"/>
    <col min="12293" max="12293" width="9.28515625" customWidth="1"/>
    <col min="12294" max="12294" width="19" customWidth="1"/>
    <col min="12295" max="12295" width="24.85546875" customWidth="1"/>
    <col min="12545" max="12545" width="10" customWidth="1"/>
    <col min="12546" max="12546" width="8.5703125" customWidth="1"/>
    <col min="12547" max="12547" width="48.7109375" customWidth="1"/>
    <col min="12548" max="12548" width="6.42578125" customWidth="1"/>
    <col min="12549" max="12549" width="9.28515625" customWidth="1"/>
    <col min="12550" max="12550" width="19" customWidth="1"/>
    <col min="12551" max="12551" width="24.85546875" customWidth="1"/>
    <col min="12801" max="12801" width="10" customWidth="1"/>
    <col min="12802" max="12802" width="8.5703125" customWidth="1"/>
    <col min="12803" max="12803" width="48.7109375" customWidth="1"/>
    <col min="12804" max="12804" width="6.42578125" customWidth="1"/>
    <col min="12805" max="12805" width="9.28515625" customWidth="1"/>
    <col min="12806" max="12806" width="19" customWidth="1"/>
    <col min="12807" max="12807" width="24.85546875" customWidth="1"/>
    <col min="13057" max="13057" width="10" customWidth="1"/>
    <col min="13058" max="13058" width="8.5703125" customWidth="1"/>
    <col min="13059" max="13059" width="48.7109375" customWidth="1"/>
    <col min="13060" max="13060" width="6.42578125" customWidth="1"/>
    <col min="13061" max="13061" width="9.28515625" customWidth="1"/>
    <col min="13062" max="13062" width="19" customWidth="1"/>
    <col min="13063" max="13063" width="24.85546875" customWidth="1"/>
    <col min="13313" max="13313" width="10" customWidth="1"/>
    <col min="13314" max="13314" width="8.5703125" customWidth="1"/>
    <col min="13315" max="13315" width="48.7109375" customWidth="1"/>
    <col min="13316" max="13316" width="6.42578125" customWidth="1"/>
    <col min="13317" max="13317" width="9.28515625" customWidth="1"/>
    <col min="13318" max="13318" width="19" customWidth="1"/>
    <col min="13319" max="13319" width="24.85546875" customWidth="1"/>
    <col min="13569" max="13569" width="10" customWidth="1"/>
    <col min="13570" max="13570" width="8.5703125" customWidth="1"/>
    <col min="13571" max="13571" width="48.7109375" customWidth="1"/>
    <col min="13572" max="13572" width="6.42578125" customWidth="1"/>
    <col min="13573" max="13573" width="9.28515625" customWidth="1"/>
    <col min="13574" max="13574" width="19" customWidth="1"/>
    <col min="13575" max="13575" width="24.85546875" customWidth="1"/>
    <col min="13825" max="13825" width="10" customWidth="1"/>
    <col min="13826" max="13826" width="8.5703125" customWidth="1"/>
    <col min="13827" max="13827" width="48.7109375" customWidth="1"/>
    <col min="13828" max="13828" width="6.42578125" customWidth="1"/>
    <col min="13829" max="13829" width="9.28515625" customWidth="1"/>
    <col min="13830" max="13830" width="19" customWidth="1"/>
    <col min="13831" max="13831" width="24.85546875" customWidth="1"/>
    <col min="14081" max="14081" width="10" customWidth="1"/>
    <col min="14082" max="14082" width="8.5703125" customWidth="1"/>
    <col min="14083" max="14083" width="48.7109375" customWidth="1"/>
    <col min="14084" max="14084" width="6.42578125" customWidth="1"/>
    <col min="14085" max="14085" width="9.28515625" customWidth="1"/>
    <col min="14086" max="14086" width="19" customWidth="1"/>
    <col min="14087" max="14087" width="24.85546875" customWidth="1"/>
    <col min="14337" max="14337" width="10" customWidth="1"/>
    <col min="14338" max="14338" width="8.5703125" customWidth="1"/>
    <col min="14339" max="14339" width="48.7109375" customWidth="1"/>
    <col min="14340" max="14340" width="6.42578125" customWidth="1"/>
    <col min="14341" max="14341" width="9.28515625" customWidth="1"/>
    <col min="14342" max="14342" width="19" customWidth="1"/>
    <col min="14343" max="14343" width="24.85546875" customWidth="1"/>
    <col min="14593" max="14593" width="10" customWidth="1"/>
    <col min="14594" max="14594" width="8.5703125" customWidth="1"/>
    <col min="14595" max="14595" width="48.7109375" customWidth="1"/>
    <col min="14596" max="14596" width="6.42578125" customWidth="1"/>
    <col min="14597" max="14597" width="9.28515625" customWidth="1"/>
    <col min="14598" max="14598" width="19" customWidth="1"/>
    <col min="14599" max="14599" width="24.85546875" customWidth="1"/>
    <col min="14849" max="14849" width="10" customWidth="1"/>
    <col min="14850" max="14850" width="8.5703125" customWidth="1"/>
    <col min="14851" max="14851" width="48.7109375" customWidth="1"/>
    <col min="14852" max="14852" width="6.42578125" customWidth="1"/>
    <col min="14853" max="14853" width="9.28515625" customWidth="1"/>
    <col min="14854" max="14854" width="19" customWidth="1"/>
    <col min="14855" max="14855" width="24.85546875" customWidth="1"/>
    <col min="15105" max="15105" width="10" customWidth="1"/>
    <col min="15106" max="15106" width="8.5703125" customWidth="1"/>
    <col min="15107" max="15107" width="48.7109375" customWidth="1"/>
    <col min="15108" max="15108" width="6.42578125" customWidth="1"/>
    <col min="15109" max="15109" width="9.28515625" customWidth="1"/>
    <col min="15110" max="15110" width="19" customWidth="1"/>
    <col min="15111" max="15111" width="24.85546875" customWidth="1"/>
    <col min="15361" max="15361" width="10" customWidth="1"/>
    <col min="15362" max="15362" width="8.5703125" customWidth="1"/>
    <col min="15363" max="15363" width="48.7109375" customWidth="1"/>
    <col min="15364" max="15364" width="6.42578125" customWidth="1"/>
    <col min="15365" max="15365" width="9.28515625" customWidth="1"/>
    <col min="15366" max="15366" width="19" customWidth="1"/>
    <col min="15367" max="15367" width="24.85546875" customWidth="1"/>
    <col min="15617" max="15617" width="10" customWidth="1"/>
    <col min="15618" max="15618" width="8.5703125" customWidth="1"/>
    <col min="15619" max="15619" width="48.7109375" customWidth="1"/>
    <col min="15620" max="15620" width="6.42578125" customWidth="1"/>
    <col min="15621" max="15621" width="9.28515625" customWidth="1"/>
    <col min="15622" max="15622" width="19" customWidth="1"/>
    <col min="15623" max="15623" width="24.85546875" customWidth="1"/>
    <col min="15873" max="15873" width="10" customWidth="1"/>
    <col min="15874" max="15874" width="8.5703125" customWidth="1"/>
    <col min="15875" max="15875" width="48.7109375" customWidth="1"/>
    <col min="15876" max="15876" width="6.42578125" customWidth="1"/>
    <col min="15877" max="15877" width="9.28515625" customWidth="1"/>
    <col min="15878" max="15878" width="19" customWidth="1"/>
    <col min="15879" max="15879" width="24.85546875" customWidth="1"/>
    <col min="16129" max="16129" width="10" customWidth="1"/>
    <col min="16130" max="16130" width="8.5703125" customWidth="1"/>
    <col min="16131" max="16131" width="48.7109375" customWidth="1"/>
    <col min="16132" max="16132" width="6.42578125" customWidth="1"/>
    <col min="16133" max="16133" width="9.28515625" customWidth="1"/>
    <col min="16134" max="16134" width="19" customWidth="1"/>
    <col min="16135" max="16135" width="24.85546875" customWidth="1"/>
  </cols>
  <sheetData>
    <row r="1" spans="1:7" hidden="1" x14ac:dyDescent="0.25">
      <c r="B1" s="3" t="s">
        <v>3</v>
      </c>
    </row>
    <row r="2" spans="1:7" s="37" customFormat="1" ht="12.75" x14ac:dyDescent="0.2">
      <c r="A2" s="34"/>
      <c r="B2" s="33" t="s">
        <v>4</v>
      </c>
      <c r="C2" s="43" t="s">
        <v>5</v>
      </c>
      <c r="D2" s="53" t="s">
        <v>6</v>
      </c>
      <c r="E2" s="35" t="s">
        <v>7</v>
      </c>
      <c r="F2" s="36" t="s">
        <v>8</v>
      </c>
      <c r="G2" s="36" t="s">
        <v>272</v>
      </c>
    </row>
    <row r="3" spans="1:7" ht="18.75" x14ac:dyDescent="0.3">
      <c r="A3" s="50" t="s">
        <v>9</v>
      </c>
      <c r="B3" s="30" t="s">
        <v>10</v>
      </c>
      <c r="C3" s="44" t="s">
        <v>11</v>
      </c>
      <c r="D3" s="54"/>
      <c r="E3" s="57"/>
      <c r="F3" s="31"/>
      <c r="G3" s="32"/>
    </row>
    <row r="4" spans="1:7" ht="15.75" x14ac:dyDescent="0.25">
      <c r="A4" s="16" t="s">
        <v>12</v>
      </c>
      <c r="B4" s="14" t="s">
        <v>10</v>
      </c>
      <c r="C4" s="45" t="s">
        <v>13</v>
      </c>
      <c r="D4" s="51"/>
      <c r="E4" s="20"/>
      <c r="F4" s="17"/>
      <c r="G4" s="18"/>
    </row>
    <row r="5" spans="1:7" ht="17.25" customHeight="1" x14ac:dyDescent="0.25">
      <c r="A5" s="22" t="s">
        <v>14</v>
      </c>
      <c r="B5" s="21" t="s">
        <v>15</v>
      </c>
      <c r="C5" s="46" t="s">
        <v>16</v>
      </c>
      <c r="D5" s="22" t="s">
        <v>17</v>
      </c>
      <c r="E5" s="23">
        <v>5</v>
      </c>
      <c r="F5" s="24"/>
      <c r="G5" s="25"/>
    </row>
    <row r="6" spans="1:7" ht="99" x14ac:dyDescent="0.25">
      <c r="A6" s="27" t="s">
        <v>18</v>
      </c>
      <c r="B6" s="26" t="s">
        <v>19</v>
      </c>
      <c r="C6" s="47" t="s">
        <v>258</v>
      </c>
      <c r="D6" s="27" t="s">
        <v>257</v>
      </c>
      <c r="E6" s="28">
        <v>3</v>
      </c>
      <c r="F6" s="29"/>
      <c r="G6" s="25"/>
    </row>
    <row r="7" spans="1:7" ht="96.75" x14ac:dyDescent="0.25">
      <c r="A7" s="27" t="s">
        <v>20</v>
      </c>
      <c r="B7" s="26" t="s">
        <v>21</v>
      </c>
      <c r="C7" s="47" t="s">
        <v>22</v>
      </c>
      <c r="D7" s="27" t="s">
        <v>23</v>
      </c>
      <c r="E7" s="28">
        <v>4</v>
      </c>
      <c r="F7" s="29"/>
      <c r="G7" s="25"/>
    </row>
    <row r="8" spans="1:7" ht="48.75" x14ac:dyDescent="0.25">
      <c r="A8" s="27" t="s">
        <v>24</v>
      </c>
      <c r="B8" s="26" t="s">
        <v>25</v>
      </c>
      <c r="C8" s="47" t="s">
        <v>26</v>
      </c>
      <c r="D8" s="27" t="s">
        <v>23</v>
      </c>
      <c r="E8" s="28">
        <v>15</v>
      </c>
      <c r="F8" s="29"/>
      <c r="G8" s="25"/>
    </row>
    <row r="9" spans="1:7" ht="72.75" x14ac:dyDescent="0.25">
      <c r="A9" s="27" t="s">
        <v>27</v>
      </c>
      <c r="B9" s="26" t="s">
        <v>28</v>
      </c>
      <c r="C9" s="47" t="s">
        <v>29</v>
      </c>
      <c r="D9" s="27" t="s">
        <v>23</v>
      </c>
      <c r="E9" s="28">
        <v>5</v>
      </c>
      <c r="F9" s="29"/>
      <c r="G9" s="25"/>
    </row>
    <row r="10" spans="1:7" ht="39" x14ac:dyDescent="0.25">
      <c r="A10" s="58" t="s">
        <v>252</v>
      </c>
      <c r="B10" s="59" t="s">
        <v>253</v>
      </c>
      <c r="C10" s="60" t="s">
        <v>259</v>
      </c>
      <c r="D10" s="58" t="s">
        <v>269</v>
      </c>
      <c r="E10" s="61">
        <f>E57/10</f>
        <v>1541</v>
      </c>
      <c r="F10" s="62"/>
      <c r="G10" s="63"/>
    </row>
    <row r="11" spans="1:7" ht="15.75" x14ac:dyDescent="0.25">
      <c r="A11" s="16" t="s">
        <v>30</v>
      </c>
      <c r="B11" s="14" t="s">
        <v>10</v>
      </c>
      <c r="C11" s="45" t="s">
        <v>31</v>
      </c>
      <c r="D11" s="51"/>
      <c r="E11" s="20"/>
      <c r="F11" s="17"/>
      <c r="G11" s="18"/>
    </row>
    <row r="12" spans="1:7" ht="132.75" x14ac:dyDescent="0.25">
      <c r="A12" s="22" t="s">
        <v>32</v>
      </c>
      <c r="B12" s="21" t="s">
        <v>33</v>
      </c>
      <c r="C12" s="46" t="s">
        <v>34</v>
      </c>
      <c r="D12" s="22" t="s">
        <v>23</v>
      </c>
      <c r="E12" s="23">
        <v>96</v>
      </c>
      <c r="F12" s="24"/>
      <c r="G12" s="25"/>
    </row>
    <row r="13" spans="1:7" ht="120.75" x14ac:dyDescent="0.25">
      <c r="A13" s="27" t="s">
        <v>35</v>
      </c>
      <c r="B13" s="26" t="s">
        <v>36</v>
      </c>
      <c r="C13" s="47" t="s">
        <v>37</v>
      </c>
      <c r="D13" s="27" t="s">
        <v>38</v>
      </c>
      <c r="E13" s="28">
        <v>288</v>
      </c>
      <c r="F13" s="29"/>
      <c r="G13" s="25"/>
    </row>
    <row r="14" spans="1:7" ht="144.75" x14ac:dyDescent="0.25">
      <c r="A14" s="27" t="s">
        <v>39</v>
      </c>
      <c r="B14" s="26" t="s">
        <v>40</v>
      </c>
      <c r="C14" s="47" t="s">
        <v>41</v>
      </c>
      <c r="D14" s="27" t="s">
        <v>23</v>
      </c>
      <c r="E14" s="28">
        <v>1</v>
      </c>
      <c r="F14" s="29"/>
      <c r="G14" s="25"/>
    </row>
    <row r="15" spans="1:7" ht="144.75" x14ac:dyDescent="0.25">
      <c r="A15" s="27" t="s">
        <v>42</v>
      </c>
      <c r="B15" s="26" t="s">
        <v>43</v>
      </c>
      <c r="C15" s="47" t="s">
        <v>44</v>
      </c>
      <c r="D15" s="27" t="s">
        <v>23</v>
      </c>
      <c r="E15" s="28">
        <v>1</v>
      </c>
      <c r="F15" s="29"/>
      <c r="G15" s="25"/>
    </row>
    <row r="16" spans="1:7" ht="144.75" x14ac:dyDescent="0.25">
      <c r="A16" s="27" t="s">
        <v>45</v>
      </c>
      <c r="B16" s="26" t="s">
        <v>46</v>
      </c>
      <c r="C16" s="47" t="s">
        <v>47</v>
      </c>
      <c r="D16" s="27" t="s">
        <v>23</v>
      </c>
      <c r="E16" s="28">
        <v>1</v>
      </c>
      <c r="F16" s="29"/>
      <c r="G16" s="25"/>
    </row>
    <row r="17" spans="1:7" ht="144.75" x14ac:dyDescent="0.25">
      <c r="A17" s="27" t="s">
        <v>48</v>
      </c>
      <c r="B17" s="26" t="s">
        <v>49</v>
      </c>
      <c r="C17" s="47" t="s">
        <v>50</v>
      </c>
      <c r="D17" s="27" t="s">
        <v>23</v>
      </c>
      <c r="E17" s="28">
        <v>1</v>
      </c>
      <c r="F17" s="29"/>
      <c r="G17" s="25"/>
    </row>
    <row r="18" spans="1:7" ht="144.75" x14ac:dyDescent="0.25">
      <c r="A18" s="27" t="s">
        <v>51</v>
      </c>
      <c r="B18" s="26" t="s">
        <v>52</v>
      </c>
      <c r="C18" s="47" t="s">
        <v>53</v>
      </c>
      <c r="D18" s="27" t="s">
        <v>23</v>
      </c>
      <c r="E18" s="28">
        <v>4</v>
      </c>
      <c r="F18" s="29"/>
      <c r="G18" s="25"/>
    </row>
    <row r="19" spans="1:7" ht="144.75" x14ac:dyDescent="0.25">
      <c r="A19" s="27" t="s">
        <v>54</v>
      </c>
      <c r="B19" s="26" t="s">
        <v>55</v>
      </c>
      <c r="C19" s="47" t="s">
        <v>56</v>
      </c>
      <c r="D19" s="27" t="s">
        <v>23</v>
      </c>
      <c r="E19" s="28">
        <v>13</v>
      </c>
      <c r="F19" s="29"/>
      <c r="G19" s="25"/>
    </row>
    <row r="20" spans="1:7" ht="144.75" x14ac:dyDescent="0.25">
      <c r="A20" s="27" t="s">
        <v>57</v>
      </c>
      <c r="B20" s="26" t="s">
        <v>58</v>
      </c>
      <c r="C20" s="47" t="s">
        <v>59</v>
      </c>
      <c r="D20" s="27" t="s">
        <v>23</v>
      </c>
      <c r="E20" s="28">
        <v>1</v>
      </c>
      <c r="F20" s="29"/>
      <c r="G20" s="25"/>
    </row>
    <row r="21" spans="1:7" ht="144.75" x14ac:dyDescent="0.25">
      <c r="A21" s="27" t="s">
        <v>60</v>
      </c>
      <c r="B21" s="26" t="s">
        <v>61</v>
      </c>
      <c r="C21" s="47" t="s">
        <v>62</v>
      </c>
      <c r="D21" s="27" t="s">
        <v>23</v>
      </c>
      <c r="E21" s="28">
        <v>1</v>
      </c>
      <c r="F21" s="29"/>
      <c r="G21" s="25"/>
    </row>
    <row r="22" spans="1:7" ht="144.75" x14ac:dyDescent="0.25">
      <c r="A22" s="27" t="s">
        <v>63</v>
      </c>
      <c r="B22" s="26" t="s">
        <v>64</v>
      </c>
      <c r="C22" s="47" t="s">
        <v>65</v>
      </c>
      <c r="D22" s="27" t="s">
        <v>23</v>
      </c>
      <c r="E22" s="28">
        <v>1</v>
      </c>
      <c r="F22" s="29"/>
      <c r="G22" s="25"/>
    </row>
    <row r="23" spans="1:7" ht="144.75" x14ac:dyDescent="0.25">
      <c r="A23" s="27" t="s">
        <v>66</v>
      </c>
      <c r="B23" s="26" t="s">
        <v>67</v>
      </c>
      <c r="C23" s="47" t="s">
        <v>68</v>
      </c>
      <c r="D23" s="27" t="s">
        <v>23</v>
      </c>
      <c r="E23" s="28">
        <v>9</v>
      </c>
      <c r="F23" s="29"/>
      <c r="G23" s="25"/>
    </row>
    <row r="24" spans="1:7" ht="144.75" x14ac:dyDescent="0.25">
      <c r="A24" s="27" t="s">
        <v>69</v>
      </c>
      <c r="B24" s="26" t="s">
        <v>70</v>
      </c>
      <c r="C24" s="47" t="s">
        <v>71</v>
      </c>
      <c r="D24" s="27" t="s">
        <v>23</v>
      </c>
      <c r="E24" s="28">
        <v>1</v>
      </c>
      <c r="F24" s="29"/>
      <c r="G24" s="25"/>
    </row>
    <row r="25" spans="1:7" ht="144.75" x14ac:dyDescent="0.25">
      <c r="A25" s="27" t="s">
        <v>72</v>
      </c>
      <c r="B25" s="26" t="s">
        <v>73</v>
      </c>
      <c r="C25" s="47" t="s">
        <v>74</v>
      </c>
      <c r="D25" s="27" t="s">
        <v>23</v>
      </c>
      <c r="E25" s="28">
        <v>1</v>
      </c>
      <c r="F25" s="29"/>
      <c r="G25" s="25"/>
    </row>
    <row r="26" spans="1:7" ht="144.75" x14ac:dyDescent="0.25">
      <c r="A26" s="27" t="s">
        <v>75</v>
      </c>
      <c r="B26" s="26" t="s">
        <v>76</v>
      </c>
      <c r="C26" s="47" t="s">
        <v>77</v>
      </c>
      <c r="D26" s="27" t="s">
        <v>23</v>
      </c>
      <c r="E26" s="28">
        <v>17</v>
      </c>
      <c r="F26" s="29"/>
      <c r="G26" s="25"/>
    </row>
    <row r="27" spans="1:7" ht="144.75" x14ac:dyDescent="0.25">
      <c r="A27" s="27" t="s">
        <v>78</v>
      </c>
      <c r="B27" s="26" t="s">
        <v>79</v>
      </c>
      <c r="C27" s="47" t="s">
        <v>80</v>
      </c>
      <c r="D27" s="27" t="s">
        <v>23</v>
      </c>
      <c r="E27" s="28">
        <v>2</v>
      </c>
      <c r="F27" s="29"/>
      <c r="G27" s="25"/>
    </row>
    <row r="28" spans="1:7" ht="144.75" x14ac:dyDescent="0.25">
      <c r="A28" s="27" t="s">
        <v>81</v>
      </c>
      <c r="B28" s="26" t="s">
        <v>82</v>
      </c>
      <c r="C28" s="47" t="s">
        <v>83</v>
      </c>
      <c r="D28" s="27" t="s">
        <v>23</v>
      </c>
      <c r="E28" s="28">
        <v>1</v>
      </c>
      <c r="F28" s="29"/>
      <c r="G28" s="25"/>
    </row>
    <row r="29" spans="1:7" ht="144.75" x14ac:dyDescent="0.25">
      <c r="A29" s="27" t="s">
        <v>84</v>
      </c>
      <c r="B29" s="26" t="s">
        <v>85</v>
      </c>
      <c r="C29" s="47" t="s">
        <v>86</v>
      </c>
      <c r="D29" s="27" t="s">
        <v>23</v>
      </c>
      <c r="E29" s="28">
        <v>4</v>
      </c>
      <c r="F29" s="29"/>
      <c r="G29" s="25"/>
    </row>
    <row r="30" spans="1:7" ht="144.75" x14ac:dyDescent="0.25">
      <c r="A30" s="27" t="s">
        <v>87</v>
      </c>
      <c r="B30" s="26" t="s">
        <v>88</v>
      </c>
      <c r="C30" s="47" t="s">
        <v>89</v>
      </c>
      <c r="D30" s="27" t="s">
        <v>23</v>
      </c>
      <c r="E30" s="28">
        <v>4</v>
      </c>
      <c r="F30" s="29"/>
      <c r="G30" s="25"/>
    </row>
    <row r="31" spans="1:7" ht="144.75" x14ac:dyDescent="0.25">
      <c r="A31" s="27" t="s">
        <v>90</v>
      </c>
      <c r="B31" s="26" t="s">
        <v>91</v>
      </c>
      <c r="C31" s="47" t="s">
        <v>92</v>
      </c>
      <c r="D31" s="27" t="s">
        <v>23</v>
      </c>
      <c r="E31" s="28">
        <v>9</v>
      </c>
      <c r="F31" s="29"/>
      <c r="G31" s="25"/>
    </row>
    <row r="32" spans="1:7" ht="144.75" x14ac:dyDescent="0.25">
      <c r="A32" s="27" t="s">
        <v>93</v>
      </c>
      <c r="B32" s="26" t="s">
        <v>94</v>
      </c>
      <c r="C32" s="47" t="s">
        <v>95</v>
      </c>
      <c r="D32" s="27" t="s">
        <v>23</v>
      </c>
      <c r="E32" s="28">
        <v>3</v>
      </c>
      <c r="F32" s="29"/>
      <c r="G32" s="25"/>
    </row>
    <row r="33" spans="1:7" ht="144.75" x14ac:dyDescent="0.25">
      <c r="A33" s="27" t="s">
        <v>96</v>
      </c>
      <c r="B33" s="26" t="s">
        <v>97</v>
      </c>
      <c r="C33" s="47" t="s">
        <v>98</v>
      </c>
      <c r="D33" s="27" t="s">
        <v>23</v>
      </c>
      <c r="E33" s="28">
        <v>2</v>
      </c>
      <c r="F33" s="29"/>
      <c r="G33" s="25"/>
    </row>
    <row r="34" spans="1:7" ht="144.75" x14ac:dyDescent="0.25">
      <c r="A34" s="27" t="s">
        <v>99</v>
      </c>
      <c r="B34" s="26" t="s">
        <v>100</v>
      </c>
      <c r="C34" s="47" t="s">
        <v>101</v>
      </c>
      <c r="D34" s="27" t="s">
        <v>23</v>
      </c>
      <c r="E34" s="28">
        <v>3</v>
      </c>
      <c r="F34" s="29"/>
      <c r="G34" s="25"/>
    </row>
    <row r="35" spans="1:7" ht="135" x14ac:dyDescent="0.25">
      <c r="A35" s="27" t="s">
        <v>102</v>
      </c>
      <c r="B35" s="26" t="s">
        <v>103</v>
      </c>
      <c r="C35" s="47" t="s">
        <v>260</v>
      </c>
      <c r="D35" s="27" t="s">
        <v>257</v>
      </c>
      <c r="E35" s="28">
        <v>1.2</v>
      </c>
      <c r="F35" s="29"/>
      <c r="G35" s="25"/>
    </row>
    <row r="36" spans="1:7" ht="144.75" x14ac:dyDescent="0.25">
      <c r="A36" s="27" t="s">
        <v>104</v>
      </c>
      <c r="B36" s="26" t="s">
        <v>105</v>
      </c>
      <c r="C36" s="47" t="s">
        <v>106</v>
      </c>
      <c r="D36" s="27" t="s">
        <v>23</v>
      </c>
      <c r="E36" s="28">
        <v>2</v>
      </c>
      <c r="F36" s="29"/>
      <c r="G36" s="25"/>
    </row>
    <row r="37" spans="1:7" ht="144.75" x14ac:dyDescent="0.25">
      <c r="A37" s="27" t="s">
        <v>107</v>
      </c>
      <c r="B37" s="26" t="s">
        <v>108</v>
      </c>
      <c r="C37" s="47" t="s">
        <v>109</v>
      </c>
      <c r="D37" s="27" t="s">
        <v>23</v>
      </c>
      <c r="E37" s="28">
        <v>7</v>
      </c>
      <c r="F37" s="29"/>
      <c r="G37" s="25"/>
    </row>
    <row r="38" spans="1:7" ht="144.75" x14ac:dyDescent="0.25">
      <c r="A38" s="27" t="s">
        <v>110</v>
      </c>
      <c r="B38" s="26" t="s">
        <v>111</v>
      </c>
      <c r="C38" s="47" t="s">
        <v>112</v>
      </c>
      <c r="D38" s="27" t="s">
        <v>23</v>
      </c>
      <c r="E38" s="28">
        <v>2</v>
      </c>
      <c r="F38" s="29"/>
      <c r="G38" s="25"/>
    </row>
    <row r="39" spans="1:7" ht="144.75" x14ac:dyDescent="0.25">
      <c r="A39" s="27" t="s">
        <v>113</v>
      </c>
      <c r="B39" s="26" t="s">
        <v>114</v>
      </c>
      <c r="C39" s="47" t="s">
        <v>115</v>
      </c>
      <c r="D39" s="27" t="s">
        <v>23</v>
      </c>
      <c r="E39" s="28">
        <v>2</v>
      </c>
      <c r="F39" s="29"/>
      <c r="G39" s="25"/>
    </row>
    <row r="40" spans="1:7" ht="144.75" x14ac:dyDescent="0.25">
      <c r="A40" s="27" t="s">
        <v>116</v>
      </c>
      <c r="B40" s="26" t="s">
        <v>117</v>
      </c>
      <c r="C40" s="47" t="s">
        <v>118</v>
      </c>
      <c r="D40" s="27" t="s">
        <v>23</v>
      </c>
      <c r="E40" s="28">
        <v>1</v>
      </c>
      <c r="F40" s="29"/>
      <c r="G40" s="25"/>
    </row>
    <row r="41" spans="1:7" ht="144.75" x14ac:dyDescent="0.25">
      <c r="A41" s="27" t="s">
        <v>119</v>
      </c>
      <c r="B41" s="26" t="s">
        <v>120</v>
      </c>
      <c r="C41" s="47" t="s">
        <v>121</v>
      </c>
      <c r="D41" s="27" t="s">
        <v>23</v>
      </c>
      <c r="E41" s="28">
        <v>2</v>
      </c>
      <c r="F41" s="29"/>
      <c r="G41" s="25"/>
    </row>
    <row r="42" spans="1:7" ht="144.75" x14ac:dyDescent="0.25">
      <c r="A42" s="27" t="s">
        <v>122</v>
      </c>
      <c r="B42" s="26" t="s">
        <v>123</v>
      </c>
      <c r="C42" s="47" t="s">
        <v>124</v>
      </c>
      <c r="D42" s="27" t="s">
        <v>23</v>
      </c>
      <c r="E42" s="28">
        <v>4</v>
      </c>
      <c r="F42" s="29"/>
      <c r="G42" s="25"/>
    </row>
    <row r="43" spans="1:7" ht="144.75" x14ac:dyDescent="0.25">
      <c r="A43" s="58" t="s">
        <v>125</v>
      </c>
      <c r="B43" s="59" t="s">
        <v>126</v>
      </c>
      <c r="C43" s="60" t="s">
        <v>127</v>
      </c>
      <c r="D43" s="58" t="s">
        <v>23</v>
      </c>
      <c r="E43" s="61">
        <v>2</v>
      </c>
      <c r="F43" s="62"/>
      <c r="G43" s="63"/>
    </row>
    <row r="44" spans="1:7" ht="15.75" x14ac:dyDescent="0.25">
      <c r="A44" s="16" t="s">
        <v>128</v>
      </c>
      <c r="B44" s="14" t="s">
        <v>10</v>
      </c>
      <c r="C44" s="45" t="s">
        <v>129</v>
      </c>
      <c r="D44" s="51"/>
      <c r="E44" s="20"/>
      <c r="F44" s="17"/>
      <c r="G44" s="18"/>
    </row>
    <row r="45" spans="1:7" ht="120.75" x14ac:dyDescent="0.25">
      <c r="A45" s="22" t="s">
        <v>130</v>
      </c>
      <c r="B45" s="21" t="s">
        <v>131</v>
      </c>
      <c r="C45" s="46" t="s">
        <v>132</v>
      </c>
      <c r="D45" s="22" t="s">
        <v>23</v>
      </c>
      <c r="E45" s="23">
        <v>8</v>
      </c>
      <c r="F45" s="24"/>
      <c r="G45" s="25"/>
    </row>
    <row r="46" spans="1:7" ht="108.75" x14ac:dyDescent="0.25">
      <c r="A46" s="27" t="s">
        <v>133</v>
      </c>
      <c r="B46" s="26" t="s">
        <v>134</v>
      </c>
      <c r="C46" s="47" t="s">
        <v>135</v>
      </c>
      <c r="D46" s="27" t="s">
        <v>23</v>
      </c>
      <c r="E46" s="28">
        <v>3</v>
      </c>
      <c r="F46" s="29"/>
      <c r="G46" s="25"/>
    </row>
    <row r="47" spans="1:7" ht="108.75" x14ac:dyDescent="0.25">
      <c r="A47" s="27" t="s">
        <v>136</v>
      </c>
      <c r="B47" s="26" t="s">
        <v>137</v>
      </c>
      <c r="C47" s="47" t="s">
        <v>138</v>
      </c>
      <c r="D47" s="27" t="s">
        <v>23</v>
      </c>
      <c r="E47" s="28">
        <v>6</v>
      </c>
      <c r="F47" s="29"/>
      <c r="G47" s="25"/>
    </row>
    <row r="48" spans="1:7" ht="108.75" x14ac:dyDescent="0.25">
      <c r="A48" s="27" t="s">
        <v>139</v>
      </c>
      <c r="B48" s="26" t="s">
        <v>140</v>
      </c>
      <c r="C48" s="47" t="s">
        <v>141</v>
      </c>
      <c r="D48" s="27" t="s">
        <v>23</v>
      </c>
      <c r="E48" s="28">
        <v>1</v>
      </c>
      <c r="F48" s="29"/>
      <c r="G48" s="25"/>
    </row>
    <row r="49" spans="1:7" ht="108.75" x14ac:dyDescent="0.25">
      <c r="A49" s="27" t="s">
        <v>142</v>
      </c>
      <c r="B49" s="26" t="s">
        <v>143</v>
      </c>
      <c r="C49" s="47" t="s">
        <v>144</v>
      </c>
      <c r="D49" s="27" t="s">
        <v>23</v>
      </c>
      <c r="E49" s="28">
        <v>1</v>
      </c>
      <c r="F49" s="29"/>
      <c r="G49" s="25"/>
    </row>
    <row r="50" spans="1:7" ht="132.75" x14ac:dyDescent="0.25">
      <c r="A50" s="27" t="s">
        <v>145</v>
      </c>
      <c r="B50" s="26" t="s">
        <v>146</v>
      </c>
      <c r="C50" s="47" t="s">
        <v>147</v>
      </c>
      <c r="D50" s="27" t="s">
        <v>23</v>
      </c>
      <c r="E50" s="28">
        <v>1</v>
      </c>
      <c r="F50" s="29"/>
      <c r="G50" s="25"/>
    </row>
    <row r="51" spans="1:7" ht="132.75" x14ac:dyDescent="0.25">
      <c r="A51" s="27" t="s">
        <v>148</v>
      </c>
      <c r="B51" s="26" t="s">
        <v>149</v>
      </c>
      <c r="C51" s="47" t="s">
        <v>150</v>
      </c>
      <c r="D51" s="27" t="s">
        <v>23</v>
      </c>
      <c r="E51" s="28">
        <v>1</v>
      </c>
      <c r="F51" s="29"/>
      <c r="G51" s="25"/>
    </row>
    <row r="52" spans="1:7" ht="156.75" x14ac:dyDescent="0.25">
      <c r="A52" s="27" t="s">
        <v>151</v>
      </c>
      <c r="B52" s="26" t="s">
        <v>152</v>
      </c>
      <c r="C52" s="47" t="s">
        <v>153</v>
      </c>
      <c r="D52" s="27" t="s">
        <v>23</v>
      </c>
      <c r="E52" s="28">
        <v>41</v>
      </c>
      <c r="F52" s="29"/>
      <c r="G52" s="25"/>
    </row>
    <row r="53" spans="1:7" ht="120.75" x14ac:dyDescent="0.25">
      <c r="A53" s="27" t="s">
        <v>154</v>
      </c>
      <c r="B53" s="26" t="s">
        <v>155</v>
      </c>
      <c r="C53" s="47" t="s">
        <v>267</v>
      </c>
      <c r="D53" s="27" t="s">
        <v>217</v>
      </c>
      <c r="E53" s="28">
        <v>2</v>
      </c>
      <c r="F53" s="29"/>
      <c r="G53" s="25"/>
    </row>
    <row r="54" spans="1:7" ht="144.75" x14ac:dyDescent="0.25">
      <c r="A54" s="58" t="s">
        <v>156</v>
      </c>
      <c r="B54" s="59" t="s">
        <v>157</v>
      </c>
      <c r="C54" s="60" t="s">
        <v>158</v>
      </c>
      <c r="D54" s="58" t="s">
        <v>23</v>
      </c>
      <c r="E54" s="61">
        <v>6</v>
      </c>
      <c r="F54" s="62"/>
      <c r="G54" s="63"/>
    </row>
    <row r="55" spans="1:7" ht="15.75" x14ac:dyDescent="0.25">
      <c r="A55" s="16" t="s">
        <v>159</v>
      </c>
      <c r="B55" s="14" t="s">
        <v>10</v>
      </c>
      <c r="C55" s="45" t="s">
        <v>160</v>
      </c>
      <c r="D55" s="51"/>
      <c r="E55" s="20"/>
      <c r="F55" s="17"/>
      <c r="G55" s="18"/>
    </row>
    <row r="56" spans="1:7" ht="108.75" x14ac:dyDescent="0.25">
      <c r="A56" s="22" t="s">
        <v>161</v>
      </c>
      <c r="B56" s="21" t="s">
        <v>254</v>
      </c>
      <c r="C56" s="46" t="s">
        <v>266</v>
      </c>
      <c r="D56" s="22" t="s">
        <v>38</v>
      </c>
      <c r="E56" s="23">
        <f>E57+E58+E59+E60+E61+E62+E63+E64</f>
        <v>37882</v>
      </c>
      <c r="F56" s="24"/>
      <c r="G56" s="25"/>
    </row>
    <row r="57" spans="1:7" ht="132.75" x14ac:dyDescent="0.25">
      <c r="A57" s="27" t="s">
        <v>163</v>
      </c>
      <c r="B57" s="26" t="s">
        <v>162</v>
      </c>
      <c r="C57" s="47" t="s">
        <v>246</v>
      </c>
      <c r="D57" s="27" t="s">
        <v>38</v>
      </c>
      <c r="E57" s="28">
        <f>15307+49+19+15+9+11</f>
        <v>15410</v>
      </c>
      <c r="F57" s="29"/>
      <c r="G57" s="25"/>
    </row>
    <row r="58" spans="1:7" ht="132.75" x14ac:dyDescent="0.25">
      <c r="A58" s="27" t="s">
        <v>165</v>
      </c>
      <c r="B58" s="26" t="s">
        <v>164</v>
      </c>
      <c r="C58" s="47" t="s">
        <v>240</v>
      </c>
      <c r="D58" s="27" t="s">
        <v>38</v>
      </c>
      <c r="E58" s="28">
        <f>13292+11+12+26+3</f>
        <v>13344</v>
      </c>
      <c r="F58" s="29"/>
      <c r="G58" s="25"/>
    </row>
    <row r="59" spans="1:7" ht="144.75" x14ac:dyDescent="0.25">
      <c r="A59" s="27" t="s">
        <v>167</v>
      </c>
      <c r="B59" s="26" t="s">
        <v>166</v>
      </c>
      <c r="C59" s="47" t="s">
        <v>241</v>
      </c>
      <c r="D59" s="27" t="s">
        <v>38</v>
      </c>
      <c r="E59" s="28">
        <f>3626+20+8+14+12</f>
        <v>3680</v>
      </c>
      <c r="F59" s="29"/>
      <c r="G59" s="25"/>
    </row>
    <row r="60" spans="1:7" ht="144.75" x14ac:dyDescent="0.25">
      <c r="A60" s="27" t="s">
        <v>169</v>
      </c>
      <c r="B60" s="26" t="s">
        <v>168</v>
      </c>
      <c r="C60" s="47" t="s">
        <v>242</v>
      </c>
      <c r="D60" s="27" t="s">
        <v>38</v>
      </c>
      <c r="E60" s="28">
        <f>2188+11</f>
        <v>2199</v>
      </c>
      <c r="F60" s="29"/>
      <c r="G60" s="25"/>
    </row>
    <row r="61" spans="1:7" ht="144.75" x14ac:dyDescent="0.25">
      <c r="A61" s="27" t="s">
        <v>171</v>
      </c>
      <c r="B61" s="26" t="s">
        <v>170</v>
      </c>
      <c r="C61" s="47" t="s">
        <v>243</v>
      </c>
      <c r="D61" s="27" t="s">
        <v>38</v>
      </c>
      <c r="E61" s="28">
        <v>185</v>
      </c>
      <c r="F61" s="29"/>
      <c r="G61" s="25"/>
    </row>
    <row r="62" spans="1:7" ht="144.75" x14ac:dyDescent="0.25">
      <c r="A62" s="27" t="s">
        <v>173</v>
      </c>
      <c r="B62" s="26" t="s">
        <v>172</v>
      </c>
      <c r="C62" s="47" t="s">
        <v>244</v>
      </c>
      <c r="D62" s="27" t="s">
        <v>38</v>
      </c>
      <c r="E62" s="28">
        <f>74+25+44+32+29+29+93</f>
        <v>326</v>
      </c>
      <c r="F62" s="29"/>
      <c r="G62" s="25"/>
    </row>
    <row r="63" spans="1:7" ht="144.75" x14ac:dyDescent="0.25">
      <c r="A63" s="27" t="s">
        <v>175</v>
      </c>
      <c r="B63" s="26" t="s">
        <v>174</v>
      </c>
      <c r="C63" s="47" t="s">
        <v>245</v>
      </c>
      <c r="D63" s="27" t="s">
        <v>38</v>
      </c>
      <c r="E63" s="28">
        <v>2688</v>
      </c>
      <c r="F63" s="29"/>
      <c r="G63" s="25"/>
    </row>
    <row r="64" spans="1:7" ht="144.75" x14ac:dyDescent="0.25">
      <c r="A64" s="27" t="s">
        <v>178</v>
      </c>
      <c r="B64" s="26" t="s">
        <v>176</v>
      </c>
      <c r="C64" s="47" t="s">
        <v>177</v>
      </c>
      <c r="D64" s="27" t="s">
        <v>38</v>
      </c>
      <c r="E64" s="28">
        <v>50</v>
      </c>
      <c r="F64" s="29"/>
      <c r="G64" s="25"/>
    </row>
    <row r="65" spans="1:7" ht="132.75" x14ac:dyDescent="0.25">
      <c r="A65" s="27" t="s">
        <v>181</v>
      </c>
      <c r="B65" s="26" t="s">
        <v>179</v>
      </c>
      <c r="C65" s="47" t="s">
        <v>180</v>
      </c>
      <c r="D65" s="27" t="s">
        <v>38</v>
      </c>
      <c r="E65" s="28">
        <f>8+5+5+8+115</f>
        <v>141</v>
      </c>
      <c r="F65" s="29"/>
      <c r="G65" s="25"/>
    </row>
    <row r="66" spans="1:7" ht="132.75" x14ac:dyDescent="0.25">
      <c r="A66" s="27" t="s">
        <v>184</v>
      </c>
      <c r="B66" s="26" t="s">
        <v>182</v>
      </c>
      <c r="C66" s="47" t="s">
        <v>183</v>
      </c>
      <c r="D66" s="27" t="s">
        <v>38</v>
      </c>
      <c r="E66" s="28">
        <f>5+4+14+8+9+16+6+16+9+170</f>
        <v>257</v>
      </c>
      <c r="F66" s="29"/>
      <c r="G66" s="25"/>
    </row>
    <row r="67" spans="1:7" ht="159" x14ac:dyDescent="0.25">
      <c r="A67" s="27" t="s">
        <v>186</v>
      </c>
      <c r="B67" s="26" t="s">
        <v>185</v>
      </c>
      <c r="C67" s="47" t="s">
        <v>261</v>
      </c>
      <c r="D67" s="27" t="s">
        <v>257</v>
      </c>
      <c r="E67" s="28">
        <f>92+44+48+52+52+21+60+44+24+56+24+30+39+15+36+36+21+15+39+27+21+66+69+69+18+18+30+15+66+60+21+60+27+117+45+27</f>
        <v>1504</v>
      </c>
      <c r="F67" s="29"/>
      <c r="G67" s="25"/>
    </row>
    <row r="68" spans="1:7" ht="144.75" x14ac:dyDescent="0.25">
      <c r="A68" s="27" t="s">
        <v>189</v>
      </c>
      <c r="B68" s="26" t="s">
        <v>187</v>
      </c>
      <c r="C68" s="47" t="s">
        <v>188</v>
      </c>
      <c r="D68" s="27" t="s">
        <v>23</v>
      </c>
      <c r="E68" s="28">
        <v>16</v>
      </c>
      <c r="F68" s="29"/>
      <c r="G68" s="25"/>
    </row>
    <row r="69" spans="1:7" ht="144.75" x14ac:dyDescent="0.25">
      <c r="A69" s="27" t="s">
        <v>192</v>
      </c>
      <c r="B69" s="26" t="s">
        <v>190</v>
      </c>
      <c r="C69" s="47" t="s">
        <v>191</v>
      </c>
      <c r="D69" s="27" t="s">
        <v>23</v>
      </c>
      <c r="E69" s="28">
        <v>17</v>
      </c>
      <c r="F69" s="29"/>
      <c r="G69" s="25"/>
    </row>
    <row r="70" spans="1:7" ht="156.75" x14ac:dyDescent="0.25">
      <c r="A70" s="27" t="s">
        <v>195</v>
      </c>
      <c r="B70" s="26" t="s">
        <v>193</v>
      </c>
      <c r="C70" s="47" t="s">
        <v>194</v>
      </c>
      <c r="D70" s="27" t="s">
        <v>23</v>
      </c>
      <c r="E70" s="28">
        <v>9</v>
      </c>
      <c r="F70" s="29"/>
      <c r="G70" s="25"/>
    </row>
    <row r="71" spans="1:7" ht="156.75" x14ac:dyDescent="0.25">
      <c r="A71" s="27" t="s">
        <v>198</v>
      </c>
      <c r="B71" s="26" t="s">
        <v>196</v>
      </c>
      <c r="C71" s="47" t="s">
        <v>197</v>
      </c>
      <c r="D71" s="27" t="s">
        <v>23</v>
      </c>
      <c r="E71" s="28">
        <v>17</v>
      </c>
      <c r="F71" s="29"/>
      <c r="G71" s="25"/>
    </row>
    <row r="72" spans="1:7" ht="156.75" x14ac:dyDescent="0.25">
      <c r="A72" s="27" t="s">
        <v>201</v>
      </c>
      <c r="B72" s="26" t="s">
        <v>199</v>
      </c>
      <c r="C72" s="47" t="s">
        <v>200</v>
      </c>
      <c r="D72" s="27" t="s">
        <v>23</v>
      </c>
      <c r="E72" s="28">
        <v>2</v>
      </c>
      <c r="F72" s="29"/>
      <c r="G72" s="25"/>
    </row>
    <row r="73" spans="1:7" ht="159" x14ac:dyDescent="0.25">
      <c r="A73" s="27" t="s">
        <v>203</v>
      </c>
      <c r="B73" s="26" t="s">
        <v>202</v>
      </c>
      <c r="C73" s="47" t="s">
        <v>262</v>
      </c>
      <c r="D73" s="27" t="s">
        <v>257</v>
      </c>
      <c r="E73" s="28">
        <f>10+3+3+3+4+2+3</f>
        <v>28</v>
      </c>
      <c r="F73" s="29"/>
      <c r="G73" s="25"/>
    </row>
    <row r="74" spans="1:7" ht="159" x14ac:dyDescent="0.25">
      <c r="A74" s="27" t="s">
        <v>205</v>
      </c>
      <c r="B74" s="26" t="s">
        <v>204</v>
      </c>
      <c r="C74" s="47" t="s">
        <v>263</v>
      </c>
      <c r="D74" s="27" t="s">
        <v>257</v>
      </c>
      <c r="E74" s="28">
        <f>18+32+51+57+80+7+61+29+13+3+6+7+7+3</f>
        <v>374</v>
      </c>
      <c r="F74" s="29"/>
      <c r="G74" s="25"/>
    </row>
    <row r="75" spans="1:7" ht="159" x14ac:dyDescent="0.25">
      <c r="A75" s="27" t="s">
        <v>207</v>
      </c>
      <c r="B75" s="26" t="s">
        <v>206</v>
      </c>
      <c r="C75" s="47" t="s">
        <v>264</v>
      </c>
      <c r="D75" s="27" t="s">
        <v>257</v>
      </c>
      <c r="E75" s="28">
        <f>32</f>
        <v>32</v>
      </c>
      <c r="F75" s="29"/>
      <c r="G75" s="25"/>
    </row>
    <row r="76" spans="1:7" ht="156.75" x14ac:dyDescent="0.25">
      <c r="A76" s="27" t="s">
        <v>210</v>
      </c>
      <c r="B76" s="26" t="s">
        <v>208</v>
      </c>
      <c r="C76" s="47" t="s">
        <v>209</v>
      </c>
      <c r="D76" s="27" t="s">
        <v>38</v>
      </c>
      <c r="E76" s="28">
        <v>80</v>
      </c>
      <c r="F76" s="29"/>
      <c r="G76" s="25"/>
    </row>
    <row r="77" spans="1:7" ht="156.75" x14ac:dyDescent="0.25">
      <c r="A77" s="27" t="s">
        <v>212</v>
      </c>
      <c r="B77" s="26" t="s">
        <v>211</v>
      </c>
      <c r="C77" s="47" t="s">
        <v>238</v>
      </c>
      <c r="D77" s="27" t="s">
        <v>38</v>
      </c>
      <c r="E77" s="28">
        <v>60</v>
      </c>
      <c r="F77" s="29"/>
      <c r="G77" s="25"/>
    </row>
    <row r="78" spans="1:7" ht="156.75" x14ac:dyDescent="0.25">
      <c r="A78" s="27" t="s">
        <v>214</v>
      </c>
      <c r="B78" s="26" t="s">
        <v>213</v>
      </c>
      <c r="C78" s="47" t="s">
        <v>239</v>
      </c>
      <c r="D78" s="27" t="s">
        <v>38</v>
      </c>
      <c r="E78" s="28">
        <v>12</v>
      </c>
      <c r="F78" s="29"/>
      <c r="G78" s="25"/>
    </row>
    <row r="79" spans="1:7" ht="156.75" x14ac:dyDescent="0.25">
      <c r="A79" s="27" t="s">
        <v>218</v>
      </c>
      <c r="B79" s="26" t="s">
        <v>215</v>
      </c>
      <c r="C79" s="47" t="s">
        <v>216</v>
      </c>
      <c r="D79" s="27" t="s">
        <v>217</v>
      </c>
      <c r="E79" s="28">
        <v>20</v>
      </c>
      <c r="F79" s="29"/>
      <c r="G79" s="25"/>
    </row>
    <row r="80" spans="1:7" ht="156.75" x14ac:dyDescent="0.25">
      <c r="A80" s="27" t="s">
        <v>221</v>
      </c>
      <c r="B80" s="26" t="s">
        <v>219</v>
      </c>
      <c r="C80" s="47" t="s">
        <v>220</v>
      </c>
      <c r="D80" s="27" t="s">
        <v>217</v>
      </c>
      <c r="E80" s="28">
        <v>7</v>
      </c>
      <c r="F80" s="29"/>
      <c r="G80" s="25"/>
    </row>
    <row r="81" spans="1:7" ht="156.75" x14ac:dyDescent="0.25">
      <c r="A81" s="27" t="s">
        <v>223</v>
      </c>
      <c r="B81" s="26" t="s">
        <v>222</v>
      </c>
      <c r="C81" s="47" t="s">
        <v>237</v>
      </c>
      <c r="D81" s="27" t="s">
        <v>217</v>
      </c>
      <c r="E81" s="28">
        <v>2</v>
      </c>
      <c r="F81" s="29"/>
      <c r="G81" s="25"/>
    </row>
    <row r="82" spans="1:7" ht="144.75" x14ac:dyDescent="0.25">
      <c r="A82" s="27" t="s">
        <v>224</v>
      </c>
      <c r="B82" s="26" t="s">
        <v>225</v>
      </c>
      <c r="C82" s="47" t="s">
        <v>247</v>
      </c>
      <c r="D82" s="27" t="s">
        <v>38</v>
      </c>
      <c r="E82" s="28">
        <f>2466+2+2+12+5+2</f>
        <v>2489</v>
      </c>
      <c r="F82" s="29"/>
      <c r="G82" s="25"/>
    </row>
    <row r="83" spans="1:7" ht="144.75" x14ac:dyDescent="0.25">
      <c r="A83" s="27" t="s">
        <v>226</v>
      </c>
      <c r="B83" s="26" t="s">
        <v>225</v>
      </c>
      <c r="C83" s="47" t="s">
        <v>265</v>
      </c>
      <c r="D83" s="27" t="s">
        <v>217</v>
      </c>
      <c r="E83" s="28">
        <v>2</v>
      </c>
      <c r="F83" s="29"/>
      <c r="G83" s="25"/>
    </row>
    <row r="84" spans="1:7" ht="144.75" x14ac:dyDescent="0.25">
      <c r="A84" s="27" t="s">
        <v>229</v>
      </c>
      <c r="B84" s="26" t="s">
        <v>227</v>
      </c>
      <c r="C84" s="47" t="s">
        <v>228</v>
      </c>
      <c r="D84" s="27" t="s">
        <v>23</v>
      </c>
      <c r="E84" s="28">
        <v>40</v>
      </c>
      <c r="F84" s="29"/>
      <c r="G84" s="25"/>
    </row>
    <row r="85" spans="1:7" ht="144.75" x14ac:dyDescent="0.25">
      <c r="A85" s="27" t="s">
        <v>231</v>
      </c>
      <c r="B85" s="26" t="s">
        <v>230</v>
      </c>
      <c r="C85" s="47" t="s">
        <v>248</v>
      </c>
      <c r="D85" s="27" t="s">
        <v>23</v>
      </c>
      <c r="E85" s="28">
        <v>6</v>
      </c>
      <c r="F85" s="29"/>
      <c r="G85" s="25"/>
    </row>
    <row r="86" spans="1:7" ht="144.75" x14ac:dyDescent="0.25">
      <c r="A86" s="27" t="s">
        <v>232</v>
      </c>
      <c r="B86" s="26" t="s">
        <v>230</v>
      </c>
      <c r="C86" s="47" t="s">
        <v>249</v>
      </c>
      <c r="D86" s="27" t="s">
        <v>23</v>
      </c>
      <c r="E86" s="28">
        <v>1</v>
      </c>
      <c r="F86" s="29"/>
      <c r="G86" s="25"/>
    </row>
    <row r="87" spans="1:7" ht="144.75" x14ac:dyDescent="0.25">
      <c r="A87" s="27" t="s">
        <v>234</v>
      </c>
      <c r="B87" s="26" t="s">
        <v>233</v>
      </c>
      <c r="C87" s="47" t="s">
        <v>250</v>
      </c>
      <c r="D87" s="27" t="s">
        <v>23</v>
      </c>
      <c r="E87" s="28">
        <v>8</v>
      </c>
      <c r="F87" s="29"/>
      <c r="G87" s="25"/>
    </row>
    <row r="88" spans="1:7" ht="108.75" x14ac:dyDescent="0.25">
      <c r="A88" s="39" t="s">
        <v>236</v>
      </c>
      <c r="B88" s="38" t="s">
        <v>235</v>
      </c>
      <c r="C88" s="48" t="s">
        <v>251</v>
      </c>
      <c r="D88" s="39" t="s">
        <v>23</v>
      </c>
      <c r="E88" s="40">
        <v>2</v>
      </c>
      <c r="F88" s="41"/>
      <c r="G88" s="41"/>
    </row>
  </sheetData>
  <phoneticPr fontId="8" type="noConversion"/>
  <pageMargins left="0.78740157480314965" right="0.39370078740157483" top="1.4566929133858268" bottom="0.19685039370078741" header="0.98425196850393704" footer="0.31496062992125984"/>
  <pageSetup paperSize="9" scale="108" fitToHeight="6" orientation="landscape" r:id="rId1"/>
  <headerFooter>
    <oddHeader xml:space="preserve">&amp;LNaručitelj: &amp;"-,Podebljano"GRAD DONJI MIHOLJAC, Vukovarska 1, 31540 DONJI MIHOLJAC  &amp;"-,Uobičajeno"
Predmet: &amp;"-,Podebljano"SANACIJA OPASNIH MJESTA NA PODRUČJU GRADA DONJEG MIHOLJCA &amp;"-,Uobičajeno"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F62C-566A-4D14-9A22-4451DC04887E}">
  <dimension ref="A1:G15"/>
  <sheetViews>
    <sheetView tabSelected="1" workbookViewId="0">
      <selection activeCell="B2" sqref="B2:G2"/>
    </sheetView>
  </sheetViews>
  <sheetFormatPr defaultRowHeight="15" x14ac:dyDescent="0.25"/>
  <cols>
    <col min="1" max="1" width="10" customWidth="1"/>
    <col min="2" max="2" width="8.5703125" hidden="1" customWidth="1"/>
    <col min="3" max="3" width="48.7109375" customWidth="1"/>
    <col min="4" max="4" width="6.42578125" hidden="1" customWidth="1"/>
    <col min="5" max="5" width="9.28515625" customWidth="1"/>
    <col min="6" max="6" width="19" customWidth="1"/>
    <col min="7" max="7" width="24.85546875" customWidth="1"/>
  </cols>
  <sheetData>
    <row r="1" spans="1:7" ht="25.5" x14ac:dyDescent="0.25">
      <c r="A1" s="1" t="s">
        <v>0</v>
      </c>
      <c r="B1" s="70" t="s">
        <v>1</v>
      </c>
      <c r="C1" s="70"/>
      <c r="D1" s="70"/>
      <c r="E1" s="70"/>
      <c r="F1" s="70"/>
      <c r="G1" s="70"/>
    </row>
    <row r="2" spans="1:7" ht="15" customHeight="1" x14ac:dyDescent="0.25">
      <c r="A2" s="1" t="s">
        <v>2</v>
      </c>
      <c r="B2" s="71" t="s">
        <v>273</v>
      </c>
      <c r="C2" s="71"/>
      <c r="D2" s="71"/>
      <c r="E2" s="71"/>
      <c r="F2" s="71"/>
      <c r="G2" s="71"/>
    </row>
    <row r="3" spans="1:7" x14ac:dyDescent="0.25">
      <c r="A3" s="2"/>
      <c r="B3" s="3" t="s">
        <v>3</v>
      </c>
      <c r="C3" s="4"/>
      <c r="D3" s="4"/>
      <c r="E3" s="5"/>
      <c r="F3" s="5"/>
      <c r="G3" s="6"/>
    </row>
    <row r="4" spans="1:7" x14ac:dyDescent="0.25">
      <c r="A4" s="7"/>
      <c r="B4" s="8" t="s">
        <v>4</v>
      </c>
      <c r="C4" s="9" t="s">
        <v>5</v>
      </c>
      <c r="D4" s="10" t="s">
        <v>6</v>
      </c>
      <c r="E4" s="11" t="s">
        <v>7</v>
      </c>
      <c r="F4" s="12" t="s">
        <v>8</v>
      </c>
      <c r="G4" s="13" t="s">
        <v>272</v>
      </c>
    </row>
    <row r="5" spans="1:7" ht="15.75" x14ac:dyDescent="0.25">
      <c r="A5" s="15" t="s">
        <v>12</v>
      </c>
      <c r="B5" s="15" t="s">
        <v>10</v>
      </c>
      <c r="C5" s="15" t="s">
        <v>13</v>
      </c>
      <c r="D5" s="15"/>
      <c r="E5" s="15"/>
      <c r="F5" s="55"/>
      <c r="G5" s="55"/>
    </row>
    <row r="6" spans="1:7" ht="15.75" x14ac:dyDescent="0.25">
      <c r="A6" s="15" t="s">
        <v>30</v>
      </c>
      <c r="B6" s="15" t="s">
        <v>10</v>
      </c>
      <c r="C6" s="15" t="s">
        <v>31</v>
      </c>
      <c r="D6" s="15"/>
      <c r="E6" s="15"/>
      <c r="F6" s="55"/>
      <c r="G6" s="55"/>
    </row>
    <row r="7" spans="1:7" ht="15.75" x14ac:dyDescent="0.25">
      <c r="A7" s="15" t="s">
        <v>128</v>
      </c>
      <c r="B7" s="15" t="s">
        <v>10</v>
      </c>
      <c r="C7" s="15" t="s">
        <v>129</v>
      </c>
      <c r="D7" s="15"/>
      <c r="E7" s="15"/>
      <c r="F7" s="55"/>
      <c r="G7" s="55"/>
    </row>
    <row r="8" spans="1:7" ht="15.75" x14ac:dyDescent="0.25">
      <c r="A8" s="15" t="s">
        <v>159</v>
      </c>
      <c r="B8" s="15" t="s">
        <v>10</v>
      </c>
      <c r="C8" s="15" t="s">
        <v>160</v>
      </c>
      <c r="D8" s="15"/>
      <c r="E8" s="15"/>
      <c r="F8" s="55"/>
      <c r="G8" s="55"/>
    </row>
    <row r="9" spans="1:7" ht="18.75" x14ac:dyDescent="0.25">
      <c r="A9" s="64"/>
      <c r="B9" s="64"/>
      <c r="C9" s="64"/>
      <c r="D9" s="64"/>
      <c r="E9" s="64"/>
      <c r="F9" s="68" t="s">
        <v>271</v>
      </c>
      <c r="G9" s="65"/>
    </row>
    <row r="10" spans="1:7" x14ac:dyDescent="0.25">
      <c r="F10" s="67" t="s">
        <v>270</v>
      </c>
      <c r="G10" s="65"/>
    </row>
    <row r="11" spans="1:7" s="56" customFormat="1" ht="18.75" x14ac:dyDescent="0.25">
      <c r="A11" s="56" t="s">
        <v>268</v>
      </c>
      <c r="F11" s="69" t="s">
        <v>11</v>
      </c>
      <c r="G11" s="66"/>
    </row>
    <row r="12" spans="1:7" s="56" customFormat="1" x14ac:dyDescent="0.25">
      <c r="F12" s="72" t="s">
        <v>255</v>
      </c>
      <c r="G12" s="72"/>
    </row>
    <row r="13" spans="1:7" s="56" customFormat="1" ht="6" customHeight="1" x14ac:dyDescent="0.25"/>
    <row r="14" spans="1:7" s="56" customFormat="1" x14ac:dyDescent="0.25">
      <c r="F14" s="72" t="s">
        <v>256</v>
      </c>
      <c r="G14" s="72"/>
    </row>
    <row r="15" spans="1:7" s="56" customFormat="1" x14ac:dyDescent="0.25"/>
  </sheetData>
  <mergeCells count="4">
    <mergeCell ref="B1:G1"/>
    <mergeCell ref="B2:G2"/>
    <mergeCell ref="F14:G14"/>
    <mergeCell ref="F12:G12"/>
  </mergeCells>
  <pageMargins left="1.4960629921259843" right="0.70866141732283472" top="1.9291338582677167"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specifikacija</vt:lpstr>
      <vt:lpstr>rekapitulacija</vt:lpstr>
      <vt:lpstr>specifikacija!Ispis_naslova</vt:lpstr>
      <vt:lpstr>specifikacija!Podrucje_ispisa</vt:lpstr>
      <vt:lpstr>rekapitulacija!zadnja_MH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Molnar</dc:creator>
  <cp:lastModifiedBy>Mihael Baric</cp:lastModifiedBy>
  <cp:lastPrinted>2022-10-18T16:55:00Z</cp:lastPrinted>
  <dcterms:created xsi:type="dcterms:W3CDTF">2022-08-06T16:12:41Z</dcterms:created>
  <dcterms:modified xsi:type="dcterms:W3CDTF">2023-10-04T12:03:59Z</dcterms:modified>
</cp:coreProperties>
</file>